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55" yWindow="1440" windowWidth="17070" windowHeight="12945" activeTab="1"/>
  </bookViews>
  <sheets>
    <sheet name="세입세출총괄표" sheetId="7" r:id="rId1"/>
    <sheet name="세입명세서" sheetId="6" r:id="rId2"/>
    <sheet name="세출명세서" sheetId="5" r:id="rId3"/>
    <sheet name="Sheet3" sheetId="3" r:id="rId4"/>
  </sheets>
  <definedNames>
    <definedName name="_xlnm.Print_Titles" localSheetId="1">세입명세서!$1:$3</definedName>
    <definedName name="_xlnm.Print_Titles" localSheetId="2">세출명세서!$1:$3</definedName>
  </definedNames>
  <calcPr calcId="125725"/>
  <fileRecoveryPr repairLoad="1"/>
</workbook>
</file>

<file path=xl/calcChain.xml><?xml version="1.0" encoding="utf-8"?>
<calcChain xmlns="http://schemas.openxmlformats.org/spreadsheetml/2006/main">
  <c r="C4" i="6"/>
  <c r="D41"/>
  <c r="D42"/>
  <c r="C40"/>
  <c r="B40"/>
  <c r="D40" s="1"/>
  <c r="D27"/>
  <c r="C46" i="5"/>
  <c r="D63" l="1"/>
  <c r="D64"/>
  <c r="D65"/>
  <c r="D51"/>
  <c r="D52"/>
  <c r="D53"/>
  <c r="D54"/>
  <c r="D55"/>
  <c r="D56"/>
  <c r="D57"/>
  <c r="D58"/>
  <c r="D59"/>
  <c r="C50"/>
  <c r="D98"/>
  <c r="C102"/>
  <c r="B102"/>
  <c r="D105"/>
  <c r="D104"/>
  <c r="D103"/>
  <c r="B50"/>
  <c r="D82"/>
  <c r="D81"/>
  <c r="D80"/>
  <c r="D79"/>
  <c r="D78"/>
  <c r="D77"/>
  <c r="D76"/>
  <c r="D75"/>
  <c r="D74"/>
  <c r="D73"/>
  <c r="D72"/>
  <c r="D71"/>
  <c r="D70"/>
  <c r="D69"/>
  <c r="D68"/>
  <c r="C62"/>
  <c r="D47" l="1"/>
  <c r="D48"/>
  <c r="D49"/>
  <c r="D28" l="1"/>
  <c r="D29"/>
  <c r="D30"/>
  <c r="C27"/>
  <c r="C26" s="1"/>
  <c r="B27"/>
  <c r="B26" s="1"/>
  <c r="C19" l="1"/>
  <c r="C11"/>
  <c r="D22"/>
  <c r="D16"/>
  <c r="B11"/>
  <c r="D50"/>
  <c r="D67"/>
  <c r="D87"/>
  <c r="D86"/>
  <c r="D88"/>
  <c r="D89"/>
  <c r="D90"/>
  <c r="D83"/>
  <c r="D91"/>
  <c r="D84"/>
  <c r="D85"/>
  <c r="D92"/>
  <c r="D93"/>
  <c r="D95"/>
  <c r="D31" i="6"/>
  <c r="D32"/>
  <c r="D48"/>
  <c r="D25" i="5" l="1"/>
  <c r="C30" i="6"/>
  <c r="C29" s="1"/>
  <c r="B30"/>
  <c r="B29" s="1"/>
  <c r="B4" s="1"/>
  <c r="B44"/>
  <c r="B49"/>
  <c r="D26"/>
  <c r="D18"/>
  <c r="D19"/>
  <c r="D20"/>
  <c r="D21"/>
  <c r="D22"/>
  <c r="D23"/>
  <c r="D24"/>
  <c r="D25"/>
  <c r="D12"/>
  <c r="D9" l="1"/>
  <c r="G5" i="7"/>
  <c r="F5"/>
  <c r="H8" l="1"/>
  <c r="H10" l="1"/>
  <c r="H9"/>
  <c r="H7"/>
  <c r="D14"/>
  <c r="B96" i="5"/>
  <c r="C96"/>
  <c r="C41"/>
  <c r="C5"/>
  <c r="B62"/>
  <c r="C36"/>
  <c r="C35" s="1"/>
  <c r="D97"/>
  <c r="B41"/>
  <c r="D45"/>
  <c r="D44"/>
  <c r="D43"/>
  <c r="D42"/>
  <c r="G6" i="7"/>
  <c r="F6"/>
  <c r="C49" i="6"/>
  <c r="C44"/>
  <c r="C11"/>
  <c r="D37"/>
  <c r="D36"/>
  <c r="C6"/>
  <c r="C5" s="1"/>
  <c r="C6" i="7"/>
  <c r="C5" s="1"/>
  <c r="B6"/>
  <c r="B5" s="1"/>
  <c r="D8"/>
  <c r="D10"/>
  <c r="D11"/>
  <c r="D12"/>
  <c r="D15"/>
  <c r="D16"/>
  <c r="D62" i="5" l="1"/>
  <c r="D96"/>
  <c r="D7" i="7"/>
  <c r="H11"/>
  <c r="H12"/>
  <c r="H13"/>
  <c r="H14"/>
  <c r="H15"/>
  <c r="H16"/>
  <c r="H17"/>
  <c r="H18"/>
  <c r="D6" l="1"/>
  <c r="H5"/>
  <c r="H6"/>
  <c r="B6" i="6"/>
  <c r="B5" s="1"/>
  <c r="D7"/>
  <c r="D8"/>
  <c r="D10"/>
  <c r="B11"/>
  <c r="D11" s="1"/>
  <c r="D13"/>
  <c r="D14"/>
  <c r="D15"/>
  <c r="D16"/>
  <c r="D17"/>
  <c r="D33"/>
  <c r="D34"/>
  <c r="D35"/>
  <c r="D38"/>
  <c r="D39"/>
  <c r="D44"/>
  <c r="D45"/>
  <c r="D46"/>
  <c r="D50"/>
  <c r="D51"/>
  <c r="D52"/>
  <c r="B5" i="5"/>
  <c r="D6"/>
  <c r="D7"/>
  <c r="D8"/>
  <c r="D9"/>
  <c r="D12"/>
  <c r="D13"/>
  <c r="D14"/>
  <c r="D15"/>
  <c r="B17"/>
  <c r="C17"/>
  <c r="C10" s="1"/>
  <c r="D18"/>
  <c r="B19"/>
  <c r="D20"/>
  <c r="D21"/>
  <c r="D23"/>
  <c r="D24"/>
  <c r="D31"/>
  <c r="D32"/>
  <c r="D33"/>
  <c r="D34"/>
  <c r="B36"/>
  <c r="B35" s="1"/>
  <c r="D37"/>
  <c r="D38"/>
  <c r="D39"/>
  <c r="D46"/>
  <c r="B66"/>
  <c r="B40" s="1"/>
  <c r="C66"/>
  <c r="C40" s="1"/>
  <c r="D99"/>
  <c r="D100"/>
  <c r="D101"/>
  <c r="D106"/>
  <c r="D107"/>
  <c r="D108"/>
  <c r="D109"/>
  <c r="D110"/>
  <c r="D111"/>
  <c r="D112"/>
  <c r="C4" l="1"/>
  <c r="D66"/>
  <c r="D35"/>
  <c r="D27"/>
  <c r="D17"/>
  <c r="D114"/>
  <c r="D102"/>
  <c r="D19"/>
  <c r="D113"/>
  <c r="B10"/>
  <c r="B4" s="1"/>
  <c r="D26"/>
  <c r="D49" i="6"/>
  <c r="D43"/>
  <c r="D6"/>
  <c r="D30"/>
  <c r="D36" i="5"/>
  <c r="D5"/>
  <c r="D41"/>
  <c r="D11"/>
  <c r="D40" l="1"/>
  <c r="D29" i="6"/>
  <c r="D4"/>
  <c r="D5"/>
  <c r="D10" i="5"/>
  <c r="D4" l="1"/>
</calcChain>
</file>

<file path=xl/sharedStrings.xml><?xml version="1.0" encoding="utf-8"?>
<sst xmlns="http://schemas.openxmlformats.org/spreadsheetml/2006/main" count="307" uniqueCount="238">
  <si>
    <t>1. 인건비</t>
    <phoneticPr fontId="2" type="noConversion"/>
  </si>
  <si>
    <t xml:space="preserve">  급여</t>
    <phoneticPr fontId="2" type="noConversion"/>
  </si>
  <si>
    <t xml:space="preserve">  퇴직적립금</t>
    <phoneticPr fontId="2" type="noConversion"/>
  </si>
  <si>
    <t xml:space="preserve">  사회보험부담비용</t>
    <phoneticPr fontId="2" type="noConversion"/>
  </si>
  <si>
    <t xml:space="preserve">  기타후생경비</t>
    <phoneticPr fontId="2" type="noConversion"/>
  </si>
  <si>
    <t>2. 업무추진비</t>
    <phoneticPr fontId="2" type="noConversion"/>
  </si>
  <si>
    <t xml:space="preserve">  기관운영비</t>
    <phoneticPr fontId="2" type="noConversion"/>
  </si>
  <si>
    <t xml:space="preserve">   - 기관운영비
</t>
    <phoneticPr fontId="2" type="noConversion"/>
  </si>
  <si>
    <t xml:space="preserve">   - 기관방문비
</t>
    <phoneticPr fontId="2" type="noConversion"/>
  </si>
  <si>
    <t xml:space="preserve">   - 식대
</t>
    <phoneticPr fontId="2" type="noConversion"/>
  </si>
  <si>
    <t xml:space="preserve">   - 유관단체 및 기관경조비</t>
    <phoneticPr fontId="2" type="noConversion"/>
  </si>
  <si>
    <t xml:space="preserve">  직책보조비</t>
    <phoneticPr fontId="2" type="noConversion"/>
  </si>
  <si>
    <t xml:space="preserve">   - 회장직책보조비
</t>
    <phoneticPr fontId="2" type="noConversion"/>
  </si>
  <si>
    <t xml:space="preserve">  회의비</t>
    <phoneticPr fontId="2" type="noConversion"/>
  </si>
  <si>
    <t xml:space="preserve">   - 총회의비
</t>
    <phoneticPr fontId="2" type="noConversion"/>
  </si>
  <si>
    <t xml:space="preserve">   - 기타회의비
</t>
    <phoneticPr fontId="2" type="noConversion"/>
  </si>
  <si>
    <t xml:space="preserve">   - 감사비</t>
    <phoneticPr fontId="2" type="noConversion"/>
  </si>
  <si>
    <t xml:space="preserve">  여비</t>
    <phoneticPr fontId="2" type="noConversion"/>
  </si>
  <si>
    <t xml:space="preserve">  수용비 및 수수료</t>
    <phoneticPr fontId="2" type="noConversion"/>
  </si>
  <si>
    <t xml:space="preserve">  공공요금</t>
    <phoneticPr fontId="2" type="noConversion"/>
  </si>
  <si>
    <t xml:space="preserve">  제세공과금</t>
    <phoneticPr fontId="2" type="noConversion"/>
  </si>
  <si>
    <t xml:space="preserve">  차량비</t>
    <phoneticPr fontId="2" type="noConversion"/>
  </si>
  <si>
    <t xml:space="preserve">  기타운영비</t>
    <phoneticPr fontId="2" type="noConversion"/>
  </si>
  <si>
    <t xml:space="preserve">  시설비</t>
    <phoneticPr fontId="2" type="noConversion"/>
  </si>
  <si>
    <t xml:space="preserve">   - 자산취득비
</t>
    <phoneticPr fontId="2" type="noConversion"/>
  </si>
  <si>
    <t xml:space="preserve">   - 시설장비유지보수비</t>
    <phoneticPr fontId="2" type="noConversion"/>
  </si>
  <si>
    <t xml:space="preserve">   - 직원직무교육사업</t>
    <phoneticPr fontId="2" type="noConversion"/>
  </si>
  <si>
    <t>6. 지원금</t>
    <phoneticPr fontId="2" type="noConversion"/>
  </si>
  <si>
    <t>7. 전출금</t>
    <phoneticPr fontId="2" type="noConversion"/>
  </si>
  <si>
    <t>9. 잡지출</t>
    <phoneticPr fontId="2" type="noConversion"/>
  </si>
  <si>
    <t>11. 대여금</t>
    <phoneticPr fontId="2" type="noConversion"/>
  </si>
  <si>
    <t>합계</t>
    <phoneticPr fontId="2" type="noConversion"/>
  </si>
  <si>
    <t>집행율</t>
    <phoneticPr fontId="2" type="noConversion"/>
  </si>
  <si>
    <t>집행액</t>
    <phoneticPr fontId="2" type="noConversion"/>
  </si>
  <si>
    <t>예산액</t>
    <phoneticPr fontId="2" type="noConversion"/>
  </si>
  <si>
    <t>6. 재산수입</t>
    <phoneticPr fontId="2" type="noConversion"/>
  </si>
  <si>
    <t>4. 후원금수입</t>
    <phoneticPr fontId="2" type="noConversion"/>
  </si>
  <si>
    <t>3. 사업수입</t>
    <phoneticPr fontId="2" type="noConversion"/>
  </si>
  <si>
    <t>2. 지원금</t>
    <phoneticPr fontId="2" type="noConversion"/>
  </si>
  <si>
    <t>세 출 명 세 서</t>
    <phoneticPr fontId="2" type="noConversion"/>
  </si>
  <si>
    <t>1. 보조금</t>
    <phoneticPr fontId="2" type="noConversion"/>
  </si>
  <si>
    <t>항목</t>
    <phoneticPr fontId="2" type="noConversion"/>
  </si>
  <si>
    <t>5. 임원회비수입</t>
    <phoneticPr fontId="2" type="noConversion"/>
  </si>
  <si>
    <t>2. 재산조성비</t>
    <phoneticPr fontId="2" type="noConversion"/>
  </si>
  <si>
    <t xml:space="preserve">  운영비</t>
    <phoneticPr fontId="2" type="noConversion"/>
  </si>
  <si>
    <t>1. 사무비</t>
    <phoneticPr fontId="2" type="noConversion"/>
  </si>
  <si>
    <t>관항목</t>
    <phoneticPr fontId="2" type="noConversion"/>
  </si>
  <si>
    <t>세출</t>
    <phoneticPr fontId="2" type="noConversion"/>
  </si>
  <si>
    <t>세입</t>
    <phoneticPr fontId="2" type="noConversion"/>
  </si>
  <si>
    <t>세 입 세 출 총 괄 표</t>
    <phoneticPr fontId="2" type="noConversion"/>
  </si>
  <si>
    <t>3. 사업비</t>
    <phoneticPr fontId="2" type="noConversion"/>
  </si>
  <si>
    <t>4. 지원금</t>
    <phoneticPr fontId="2" type="noConversion"/>
  </si>
  <si>
    <t>5. 전출금</t>
    <phoneticPr fontId="2" type="noConversion"/>
  </si>
  <si>
    <t>6. 과년도 지출</t>
    <phoneticPr fontId="2" type="noConversion"/>
  </si>
  <si>
    <t>8. 과년도지출</t>
    <phoneticPr fontId="2" type="noConversion"/>
  </si>
  <si>
    <t>10. 예비비 및 기타</t>
    <phoneticPr fontId="2" type="noConversion"/>
  </si>
  <si>
    <t>세 입 명 세 서</t>
    <phoneticPr fontId="2" type="noConversion"/>
  </si>
  <si>
    <t>항목</t>
    <phoneticPr fontId="2" type="noConversion"/>
  </si>
  <si>
    <t>예산액</t>
    <phoneticPr fontId="2" type="noConversion"/>
  </si>
  <si>
    <t>집행액</t>
    <phoneticPr fontId="2" type="noConversion"/>
  </si>
  <si>
    <t>집행율</t>
    <phoneticPr fontId="2" type="noConversion"/>
  </si>
  <si>
    <t>합계</t>
    <phoneticPr fontId="2" type="noConversion"/>
  </si>
  <si>
    <t>1. 보조금</t>
    <phoneticPr fontId="2" type="noConversion"/>
  </si>
  <si>
    <t xml:space="preserve">   - 법인국고사업</t>
    <phoneticPr fontId="2" type="noConversion"/>
  </si>
  <si>
    <t xml:space="preserve">   - 시각보조시설중앙지원센터 운영사업</t>
    <phoneticPr fontId="2" type="noConversion"/>
  </si>
  <si>
    <t xml:space="preserve">   - 중도시각장애인재활지원 운영사업</t>
    <phoneticPr fontId="2" type="noConversion"/>
  </si>
  <si>
    <t>2. 지원금</t>
    <phoneticPr fontId="2" type="noConversion"/>
  </si>
  <si>
    <t>3. 사업수입</t>
    <phoneticPr fontId="2" type="noConversion"/>
  </si>
  <si>
    <t>4. 후원금수입</t>
    <phoneticPr fontId="2" type="noConversion"/>
  </si>
  <si>
    <t xml:space="preserve">  후원회 운영사업</t>
    <phoneticPr fontId="2" type="noConversion"/>
  </si>
  <si>
    <t>5. 임원회비</t>
    <phoneticPr fontId="2" type="noConversion"/>
  </si>
  <si>
    <t>6. 재산수입</t>
    <phoneticPr fontId="2" type="noConversion"/>
  </si>
  <si>
    <t xml:space="preserve">  인건비</t>
    <phoneticPr fontId="2" type="noConversion"/>
  </si>
  <si>
    <t xml:space="preserve"> 정부보조금</t>
    <phoneticPr fontId="2" type="noConversion"/>
  </si>
  <si>
    <t xml:space="preserve"> 장애인의날 시각장애인 등산축제지원금</t>
  </si>
  <si>
    <t xml:space="preserve"> 시각장애인 정보접근지원사업 지원금</t>
  </si>
  <si>
    <t xml:space="preserve"> 착한도서관프로젝트사업 지원금</t>
  </si>
  <si>
    <t xml:space="preserve"> 감성기반사용자맞춤형 UI/UX방송시스템기술개발</t>
  </si>
  <si>
    <t xml:space="preserve"> 사회적기업 지원금</t>
  </si>
  <si>
    <t xml:space="preserve"> 고용장려금 지원금</t>
  </si>
  <si>
    <t xml:space="preserve">  정부보조금</t>
    <phoneticPr fontId="2" type="noConversion"/>
  </si>
  <si>
    <t xml:space="preserve">   - 시설비
</t>
    <phoneticPr fontId="2" type="noConversion"/>
  </si>
  <si>
    <t>8. 잡수입</t>
    <phoneticPr fontId="2" type="noConversion"/>
  </si>
  <si>
    <t>9. 전년도이월금</t>
    <phoneticPr fontId="2" type="noConversion"/>
  </si>
  <si>
    <t>7. 기타수입</t>
    <phoneticPr fontId="2" type="noConversion"/>
  </si>
  <si>
    <t xml:space="preserve">  업무추진비</t>
    <phoneticPr fontId="2" type="noConversion"/>
  </si>
  <si>
    <t xml:space="preserve">  특수활동비</t>
    <phoneticPr fontId="2" type="noConversion"/>
  </si>
  <si>
    <t>8. 예비비 및 기타</t>
    <phoneticPr fontId="2" type="noConversion"/>
  </si>
  <si>
    <t>7. 잡지출</t>
    <phoneticPr fontId="2" type="noConversion"/>
  </si>
  <si>
    <t>9. 대여금</t>
    <phoneticPr fontId="2" type="noConversion"/>
  </si>
  <si>
    <t>10. 차년도이월금</t>
    <phoneticPr fontId="2" type="noConversion"/>
  </si>
  <si>
    <t xml:space="preserve">   - 시각장애인재난안전매뉴얼제작사업</t>
    <phoneticPr fontId="2" type="noConversion"/>
  </si>
  <si>
    <t xml:space="preserve"> 교육연수사업수입</t>
  </si>
  <si>
    <t xml:space="preserve"> 편의시설설치사업수입</t>
  </si>
  <si>
    <t xml:space="preserve"> 시각장애인관련자료도서제작보급수입</t>
  </si>
  <si>
    <t xml:space="preserve"> 녹음도서제작보급수입</t>
  </si>
  <si>
    <t xml:space="preserve"> 일산사업장운영수입</t>
  </si>
  <si>
    <t xml:space="preserve"> 화면해설방송물제작수입</t>
  </si>
  <si>
    <t xml:space="preserve"> 웹접근성평가센터 운영수입</t>
  </si>
  <si>
    <t xml:space="preserve"> 점자도서보급 및 점자홍보물인쇄수입</t>
  </si>
  <si>
    <t xml:space="preserve"> 연수회참가비수입</t>
  </si>
  <si>
    <t xml:space="preserve"> 기타잡수입</t>
  </si>
  <si>
    <t xml:space="preserve"> 예금이자수입</t>
  </si>
  <si>
    <t xml:space="preserve"> 2014 비영리민간단체</t>
    <phoneticPr fontId="2" type="noConversion"/>
  </si>
  <si>
    <t xml:space="preserve"> 국민행복 표준화 홍보사업 지원금</t>
    <phoneticPr fontId="2" type="noConversion"/>
  </si>
  <si>
    <t xml:space="preserve"> 화면해설영상자료제작사업 지원금</t>
    <phoneticPr fontId="2" type="noConversion"/>
  </si>
  <si>
    <t xml:space="preserve"> 교통보행사업 지원금</t>
    <phoneticPr fontId="2" type="noConversion"/>
  </si>
  <si>
    <t xml:space="preserve"> 모바일 자동평가 툴 개발사업 지원금</t>
    <phoneticPr fontId="2" type="noConversion"/>
  </si>
  <si>
    <t xml:space="preserve"> 식약처 기술용역사업 지원금</t>
    <phoneticPr fontId="2" type="noConversion"/>
  </si>
  <si>
    <t xml:space="preserve"> 희망나눔지원사업 지원금</t>
    <phoneticPr fontId="2" type="noConversion"/>
  </si>
  <si>
    <t xml:space="preserve"> 시각장애인언어사용환경개선중장기계획사업 지원금</t>
    <phoneticPr fontId="2" type="noConversion"/>
  </si>
  <si>
    <t xml:space="preserve"> 웹 사이트 등 정보접근성 실태사업 지원금</t>
    <phoneticPr fontId="2" type="noConversion"/>
  </si>
  <si>
    <t xml:space="preserve"> 식약처정책용역연구사업 지원금</t>
    <phoneticPr fontId="2" type="noConversion"/>
  </si>
  <si>
    <t>(2014. 1. 1~2014. 12. 31)</t>
    <phoneticPr fontId="2" type="noConversion"/>
  </si>
  <si>
    <t xml:space="preserve">  - 보행지도사양성사업</t>
    <phoneticPr fontId="2" type="noConversion"/>
  </si>
  <si>
    <t xml:space="preserve">  - 점역교정사양성사업</t>
    <phoneticPr fontId="2" type="noConversion"/>
  </si>
  <si>
    <t xml:space="preserve"> WBUAP 마사지세미나수입</t>
    <phoneticPr fontId="2" type="noConversion"/>
  </si>
  <si>
    <t>7. 기타수입</t>
    <phoneticPr fontId="2" type="noConversion"/>
  </si>
  <si>
    <t xml:space="preserve">   - 회장수행보조인력지원비</t>
    <phoneticPr fontId="2" type="noConversion"/>
  </si>
  <si>
    <t xml:space="preserve">   - 제13기 회장선거후보 합동토론회 회의비</t>
    <phoneticPr fontId="2" type="noConversion"/>
  </si>
  <si>
    <t xml:space="preserve">   - 이사회의비</t>
    <phoneticPr fontId="2" type="noConversion"/>
  </si>
  <si>
    <t>3. 특수활동비</t>
    <phoneticPr fontId="2" type="noConversion"/>
  </si>
  <si>
    <t>4. 운영비</t>
    <phoneticPr fontId="2" type="noConversion"/>
  </si>
  <si>
    <t>5. 재산조성비</t>
    <phoneticPr fontId="2" type="noConversion"/>
  </si>
  <si>
    <t>6. 사업비</t>
    <phoneticPr fontId="2" type="noConversion"/>
  </si>
  <si>
    <t xml:space="preserve">   - 국내여비</t>
    <phoneticPr fontId="2" type="noConversion"/>
  </si>
  <si>
    <t xml:space="preserve">   - 국외여비</t>
    <phoneticPr fontId="2" type="noConversion"/>
  </si>
  <si>
    <t xml:space="preserve">   - 재활전문가양성사업(점역교정사,보행지도사)</t>
    <phoneticPr fontId="2" type="noConversion"/>
  </si>
  <si>
    <t xml:space="preserve">   - 시각장애인 정보제공 및 접근성 사업</t>
    <phoneticPr fontId="2" type="noConversion"/>
  </si>
  <si>
    <t xml:space="preserve">   - 인식개선사업(체험,명함,흰지팡이)</t>
    <phoneticPr fontId="2" type="noConversion"/>
  </si>
  <si>
    <t xml:space="preserve">   - 역량강화사업(순회재활교육,역량강화)</t>
    <phoneticPr fontId="2" type="noConversion"/>
  </si>
  <si>
    <t xml:space="preserve">   - 웹및모바일접근성평가사업</t>
    <phoneticPr fontId="2" type="noConversion"/>
  </si>
  <si>
    <t xml:space="preserve">   - 장애인의날 기념행사비</t>
  </si>
  <si>
    <t xml:space="preserve">   - 장애인의날 기념행사비</t>
    <phoneticPr fontId="2" type="noConversion"/>
  </si>
  <si>
    <t xml:space="preserve">   - 정보접근성향상포럼</t>
  </si>
  <si>
    <t xml:space="preserve">   - 정보접근성향상포럼</t>
    <phoneticPr fontId="2" type="noConversion"/>
  </si>
  <si>
    <t xml:space="preserve">   - 2014한국자산관리공사</t>
  </si>
  <si>
    <t xml:space="preserve">   - 2014한국자산관리공사</t>
    <phoneticPr fontId="2" type="noConversion"/>
  </si>
  <si>
    <t xml:space="preserve">   - 장애인이드리는부모님</t>
    <phoneticPr fontId="2" type="noConversion"/>
  </si>
  <si>
    <t xml:space="preserve">   - 착한도서관프로젝트 행사사업</t>
  </si>
  <si>
    <t xml:space="preserve">   - 착한도서관프로젝트 행사사업</t>
    <phoneticPr fontId="2" type="noConversion"/>
  </si>
  <si>
    <t xml:space="preserve">   - 점자의날 행사사업비</t>
  </si>
  <si>
    <t xml:space="preserve">   - 점자의날 행사사업비</t>
    <phoneticPr fontId="2" type="noConversion"/>
  </si>
  <si>
    <t xml:space="preserve">   - 시각장애인걷기행사</t>
  </si>
  <si>
    <t xml:space="preserve">   - 시각장애인걷기행사</t>
    <phoneticPr fontId="2" type="noConversion"/>
  </si>
  <si>
    <t xml:space="preserve">   - 기타행사사업비</t>
  </si>
  <si>
    <t xml:space="preserve">   - 기타행사사업비</t>
    <phoneticPr fontId="2" type="noConversion"/>
  </si>
  <si>
    <t xml:space="preserve">   - 회장취임식비</t>
    <phoneticPr fontId="2" type="noConversion"/>
  </si>
  <si>
    <t>○ WBU 회비($12,000)</t>
  </si>
  <si>
    <t>*</t>
  </si>
  <si>
    <t>=</t>
  </si>
  <si>
    <t>○CSUN참가사업비</t>
  </si>
  <si>
    <t>○남북교류사업비</t>
  </si>
  <si>
    <t>○유엔장애인권리위원</t>
  </si>
  <si>
    <t>○ 전국지회장단선진기관연수비</t>
  </si>
  <si>
    <t xml:space="preserve">   - 연회비</t>
  </si>
  <si>
    <t xml:space="preserve">   - 대의원선진기관연수</t>
  </si>
  <si>
    <t xml:space="preserve">   - 유엔장애인권리위원</t>
  </si>
  <si>
    <t xml:space="preserve">   - 시각장애인유,청소년 축구 클리닉 사업</t>
    <phoneticPr fontId="2" type="noConversion"/>
  </si>
  <si>
    <t xml:space="preserve">   - 세월호 유족안마봉사 행사비</t>
    <phoneticPr fontId="2" type="noConversion"/>
  </si>
  <si>
    <t xml:space="preserve">   - 장애인이드리는 부모님정산서</t>
    <phoneticPr fontId="2" type="noConversion"/>
  </si>
  <si>
    <t>정보접근지원사업(공동모금회)</t>
  </si>
  <si>
    <t>희망나눔지원사업</t>
  </si>
  <si>
    <t>언어사용환경개선</t>
  </si>
  <si>
    <t>웹사이이트등정보접근성실태조사사업</t>
  </si>
  <si>
    <t>웹사회적기업</t>
  </si>
  <si>
    <t>웹접근성평가센터</t>
  </si>
  <si>
    <t>점자도서관운영사업비</t>
  </si>
  <si>
    <t>후원회운영사업</t>
  </si>
  <si>
    <t>홍보사업비</t>
  </si>
  <si>
    <t>시청각장애인영화관람지원사업(CJ-CGV)</t>
  </si>
  <si>
    <t>삼성디스플레이제작사업</t>
  </si>
  <si>
    <t>교통보행사업비</t>
  </si>
  <si>
    <t>편의시설설치사업비</t>
  </si>
  <si>
    <t>화면해설영상자료제작사업</t>
  </si>
  <si>
    <t>홈페이지및 서버구축</t>
  </si>
  <si>
    <t>녹음도서수입사업</t>
  </si>
  <si>
    <t>점자개발종합사업</t>
  </si>
  <si>
    <t>감성기반사용자 맞춤형 UI/UX방송시스템 기술개발</t>
  </si>
  <si>
    <t>2014 비영리민간단체(아태지역 재활용구보급 및 활용교육 국제협력사업)</t>
  </si>
  <si>
    <t>식약처정책용역연구사업 지원금</t>
  </si>
  <si>
    <t>식약처 기술용역사업 지원금</t>
  </si>
  <si>
    <t>모바일접근성툴개발사업</t>
  </si>
  <si>
    <t>화면해설방송사업비</t>
  </si>
  <si>
    <t>화면해설방송센터 장비구축사업비</t>
  </si>
  <si>
    <t>기타사업비</t>
  </si>
  <si>
    <t>사회교육사업</t>
    <phoneticPr fontId="2" type="noConversion"/>
  </si>
  <si>
    <t>시각장애인 국제협력사업</t>
    <phoneticPr fontId="2" type="noConversion"/>
  </si>
  <si>
    <t>행사사업</t>
    <phoneticPr fontId="2" type="noConversion"/>
  </si>
  <si>
    <t>중도시각장애인재활지원센터 운영사업</t>
    <phoneticPr fontId="2" type="noConversion"/>
  </si>
  <si>
    <t>시각보조시설중앙지원센터 운영사업</t>
    <phoneticPr fontId="2" type="noConversion"/>
  </si>
  <si>
    <t>시각장애인재난안전매뉴얼제작사업비</t>
    <phoneticPr fontId="2" type="noConversion"/>
  </si>
  <si>
    <t>법인국고보조운영사업</t>
    <phoneticPr fontId="2" type="noConversion"/>
  </si>
  <si>
    <t>SC제일은행 지정기탁 시각장애인을위한 오디오북 및 점자도서제작</t>
    <phoneticPr fontId="2" type="noConversion"/>
  </si>
  <si>
    <t>녹음도서제작 및 대여사업비</t>
  </si>
  <si>
    <t>한국웹접근성평가센터 운영사업비</t>
  </si>
  <si>
    <t>점자도서관 운영사업비</t>
  </si>
  <si>
    <t>국민행복표준화사업비</t>
  </si>
  <si>
    <t>화면해설영상자료제작사업비</t>
  </si>
  <si>
    <t>2014비영리민간단체공익활동지원사업비</t>
  </si>
  <si>
    <t>모바일 자동평가 툴 개발사업비</t>
  </si>
  <si>
    <t>식약처 기술용역사업비</t>
  </si>
  <si>
    <t>희망나눔지원사업비</t>
  </si>
  <si>
    <t>감성기반사용자맞춤형 UI/UX방송시스템 사업비</t>
  </si>
  <si>
    <t>시각장애인언어사용환경개선중장기계획사업비</t>
  </si>
  <si>
    <t>웹 사이트 등 정보접근성 지원사업</t>
  </si>
  <si>
    <t>식약처정책용역연구사업</t>
  </si>
  <si>
    <t>시각장애인 정보접근지원사업비</t>
  </si>
  <si>
    <t>오디오북및점자도서제작사업비</t>
  </si>
  <si>
    <t>시청각장애인영화관람지원사업</t>
  </si>
  <si>
    <t>삼성디스플레이 제작사업</t>
  </si>
  <si>
    <t>후원회 운영사업</t>
  </si>
  <si>
    <t>점자개발종합사업비</t>
  </si>
  <si>
    <t>아태지역 재활용구보급 및 활용교육 국제협력사업비</t>
  </si>
  <si>
    <t>시각장애인 레져 사업비</t>
  </si>
  <si>
    <t>홈페이지 및 서버구축사업비</t>
  </si>
  <si>
    <t>편의시설설치사업비</t>
    <phoneticPr fontId="2" type="noConversion"/>
  </si>
  <si>
    <t>화면해설방송센터 장비구축지원사업비</t>
    <phoneticPr fontId="2" type="noConversion"/>
  </si>
  <si>
    <t>홍보사업비</t>
    <phoneticPr fontId="2" type="noConversion"/>
  </si>
  <si>
    <t>기타사업비</t>
    <phoneticPr fontId="2" type="noConversion"/>
  </si>
  <si>
    <t>지회사무실 임대보증 지원금</t>
  </si>
  <si>
    <t>흰지팡이의날 지원금</t>
  </si>
  <si>
    <t>가정의달 지부지원금</t>
  </si>
  <si>
    <t>지부복지관 건립지원금</t>
  </si>
  <si>
    <t>기타 지부지원금</t>
  </si>
  <si>
    <t>노원시각장애인복지관운영사업</t>
  </si>
  <si>
    <t>곰두리체육센터</t>
  </si>
  <si>
    <t>장애인공동생활가정(그룹홈)</t>
  </si>
  <si>
    <t>학습지원센터</t>
  </si>
  <si>
    <t>주간보호센터</t>
  </si>
  <si>
    <t>2015 IBSA조직위원회</t>
    <phoneticPr fontId="2" type="noConversion"/>
  </si>
  <si>
    <t>12. 차년도이월금</t>
    <phoneticPr fontId="2" type="noConversion"/>
  </si>
  <si>
    <t>스포츠연맹 및 골볼협회 운영비사업</t>
    <phoneticPr fontId="2" type="noConversion"/>
  </si>
  <si>
    <t>IBSA이사회참가 사업비</t>
    <phoneticPr fontId="2" type="noConversion"/>
  </si>
  <si>
    <t>점자도서관</t>
    <phoneticPr fontId="2" type="noConversion"/>
  </si>
  <si>
    <t xml:space="preserve"> 한국장애인고용공단 전산장비구입지원금</t>
    <phoneticPr fontId="2" type="noConversion"/>
  </si>
  <si>
    <t xml:space="preserve">   - 대의원 연수 참가비 수입</t>
    <phoneticPr fontId="2" type="noConversion"/>
  </si>
  <si>
    <t xml:space="preserve">   - 직원연수 참가비 수입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</si>
</sst>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rgb="FF000000"/>
      <name val="바탕"/>
      <family val="1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/>
    </xf>
    <xf numFmtId="9" fontId="4" fillId="2" borderId="1" xfId="2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1" fontId="5" fillId="0" borderId="2" xfId="1" applyFont="1" applyBorder="1" applyAlignment="1">
      <alignment horizontal="left" vertical="center" shrinkToFit="1"/>
    </xf>
    <xf numFmtId="41" fontId="5" fillId="0" borderId="2" xfId="1" applyFont="1" applyBorder="1" applyAlignment="1">
      <alignment horizontal="center" vertical="center"/>
    </xf>
    <xf numFmtId="9" fontId="5" fillId="0" borderId="2" xfId="2" applyFont="1" applyBorder="1" applyAlignment="1">
      <alignment horizontal="center" vertical="center"/>
    </xf>
    <xf numFmtId="41" fontId="5" fillId="0" borderId="6" xfId="1" applyFont="1" applyBorder="1" applyAlignment="1">
      <alignment horizontal="left" vertical="center"/>
    </xf>
    <xf numFmtId="41" fontId="4" fillId="0" borderId="0" xfId="1" applyFont="1" applyAlignment="1">
      <alignment horizontal="left" vertical="center"/>
    </xf>
    <xf numFmtId="41" fontId="4" fillId="0" borderId="3" xfId="1" applyFont="1" applyBorder="1" applyAlignment="1">
      <alignment horizontal="left" vertical="center" shrinkToFit="1"/>
    </xf>
    <xf numFmtId="41" fontId="4" fillId="0" borderId="3" xfId="1" applyFont="1" applyBorder="1" applyAlignment="1">
      <alignment horizontal="center" vertical="center"/>
    </xf>
    <xf numFmtId="9" fontId="4" fillId="0" borderId="3" xfId="2" applyFont="1" applyBorder="1" applyAlignment="1">
      <alignment horizontal="center" vertical="center"/>
    </xf>
    <xf numFmtId="41" fontId="4" fillId="0" borderId="5" xfId="1" applyFont="1" applyBorder="1" applyAlignment="1">
      <alignment horizontal="left" vertical="center"/>
    </xf>
    <xf numFmtId="41" fontId="4" fillId="0" borderId="5" xfId="1" applyFont="1" applyBorder="1" applyAlignment="1">
      <alignment horizontal="center" vertical="center"/>
    </xf>
    <xf numFmtId="41" fontId="4" fillId="0" borderId="9" xfId="1" applyFont="1" applyBorder="1" applyAlignment="1">
      <alignment horizontal="left" vertical="center"/>
    </xf>
    <xf numFmtId="41" fontId="4" fillId="0" borderId="4" xfId="1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9" fontId="4" fillId="0" borderId="4" xfId="2" applyFont="1" applyBorder="1" applyAlignment="1">
      <alignment horizontal="center" vertical="center"/>
    </xf>
    <xf numFmtId="41" fontId="5" fillId="0" borderId="9" xfId="1" applyFont="1" applyBorder="1" applyAlignment="1">
      <alignment horizontal="left" vertical="center"/>
    </xf>
    <xf numFmtId="41" fontId="5" fillId="0" borderId="4" xfId="1" applyFont="1" applyBorder="1" applyAlignment="1">
      <alignment horizontal="center" vertical="center"/>
    </xf>
    <xf numFmtId="41" fontId="5" fillId="0" borderId="9" xfId="1" applyFont="1" applyBorder="1" applyAlignment="1">
      <alignment horizontal="center" vertical="center"/>
    </xf>
    <xf numFmtId="41" fontId="5" fillId="0" borderId="2" xfId="1" applyFont="1" applyBorder="1" applyAlignment="1">
      <alignment vertical="center" shrinkToFit="1"/>
    </xf>
    <xf numFmtId="41" fontId="5" fillId="0" borderId="1" xfId="1" applyFont="1" applyBorder="1" applyAlignment="1">
      <alignment vertical="center" wrapText="1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vertical="center" shrinkToFit="1"/>
    </xf>
    <xf numFmtId="41" fontId="5" fillId="0" borderId="11" xfId="1" applyFont="1" applyBorder="1" applyAlignment="1">
      <alignment horizontal="center" vertical="center"/>
    </xf>
    <xf numFmtId="41" fontId="4" fillId="0" borderId="0" xfId="1" applyFont="1" applyAlignment="1">
      <alignment horizontal="left" vertical="center" shrinkToFit="1"/>
    </xf>
    <xf numFmtId="9" fontId="4" fillId="0" borderId="0" xfId="2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41" fontId="5" fillId="0" borderId="0" xfId="1" applyFont="1" applyAlignment="1">
      <alignment horizontal="center" vertical="center" shrinkToFit="1"/>
    </xf>
    <xf numFmtId="41" fontId="5" fillId="0" borderId="0" xfId="1" applyFont="1" applyAlignment="1">
      <alignment horizontal="center" vertical="center"/>
    </xf>
    <xf numFmtId="41" fontId="4" fillId="2" borderId="1" xfId="1" applyFont="1" applyFill="1" applyBorder="1" applyAlignment="1">
      <alignment horizontal="center" vertical="center" shrinkToFit="1"/>
    </xf>
    <xf numFmtId="41" fontId="5" fillId="0" borderId="2" xfId="1" applyFont="1" applyFill="1" applyBorder="1" applyAlignment="1">
      <alignment horizontal="center" vertical="center" shrinkToFit="1"/>
    </xf>
    <xf numFmtId="41" fontId="5" fillId="0" borderId="2" xfId="1" applyFont="1" applyFill="1" applyBorder="1" applyAlignment="1">
      <alignment horizontal="center" vertical="center"/>
    </xf>
    <xf numFmtId="41" fontId="5" fillId="0" borderId="0" xfId="1" applyFont="1" applyAlignment="1">
      <alignment horizontal="left" vertical="center"/>
    </xf>
    <xf numFmtId="41" fontId="4" fillId="0" borderId="0" xfId="1" applyFont="1" applyBorder="1" applyAlignment="1">
      <alignment horizontal="left" vertical="center"/>
    </xf>
    <xf numFmtId="41" fontId="4" fillId="0" borderId="4" xfId="1" applyFont="1" applyBorder="1" applyAlignment="1">
      <alignment horizontal="left" vertical="center" shrinkToFit="1"/>
    </xf>
    <xf numFmtId="41" fontId="5" fillId="0" borderId="0" xfId="1" applyFont="1" applyBorder="1" applyAlignment="1">
      <alignment horizontal="left" vertical="center"/>
    </xf>
    <xf numFmtId="41" fontId="4" fillId="0" borderId="3" xfId="1" applyFont="1" applyBorder="1" applyAlignment="1">
      <alignment vertical="center" shrinkToFit="1"/>
    </xf>
    <xf numFmtId="0" fontId="4" fillId="0" borderId="0" xfId="0" applyFont="1" applyBorder="1">
      <alignment vertical="center"/>
    </xf>
    <xf numFmtId="9" fontId="4" fillId="0" borderId="8" xfId="2" applyFont="1" applyBorder="1" applyAlignment="1">
      <alignment horizontal="center" vertical="center"/>
    </xf>
    <xf numFmtId="41" fontId="4" fillId="0" borderId="4" xfId="1" applyFont="1" applyBorder="1" applyAlignment="1">
      <alignment vertical="center" shrinkToFit="1"/>
    </xf>
    <xf numFmtId="9" fontId="5" fillId="0" borderId="7" xfId="2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41" fontId="4" fillId="0" borderId="0" xfId="0" applyNumberFormat="1" applyFont="1" applyBorder="1">
      <alignment vertical="center"/>
    </xf>
    <xf numFmtId="41" fontId="4" fillId="0" borderId="10" xfId="1" applyFont="1" applyBorder="1" applyAlignment="1">
      <alignment horizontal="center" vertical="center"/>
    </xf>
    <xf numFmtId="9" fontId="4" fillId="0" borderId="10" xfId="2" applyFont="1" applyBorder="1" applyAlignment="1">
      <alignment horizontal="center" vertical="center"/>
    </xf>
    <xf numFmtId="41" fontId="4" fillId="0" borderId="0" xfId="1" applyFont="1" applyBorder="1" applyAlignment="1">
      <alignment vertical="center" shrinkToFit="1"/>
    </xf>
    <xf numFmtId="41" fontId="4" fillId="0" borderId="0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1" fontId="4" fillId="0" borderId="0" xfId="1" applyFont="1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9" fontId="5" fillId="0" borderId="2" xfId="2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41" fontId="5" fillId="0" borderId="0" xfId="0" applyNumberFormat="1" applyFont="1" applyFill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>
      <alignment vertical="center"/>
    </xf>
    <xf numFmtId="0" fontId="4" fillId="0" borderId="3" xfId="0" applyFont="1" applyBorder="1" applyAlignment="1">
      <alignment vertical="center" shrinkToFit="1"/>
    </xf>
    <xf numFmtId="41" fontId="4" fillId="0" borderId="3" xfId="1" applyFont="1" applyBorder="1" applyAlignment="1">
      <alignment horizontal="center" vertical="center" wrapText="1"/>
    </xf>
    <xf numFmtId="41" fontId="5" fillId="0" borderId="4" xfId="1" applyFont="1" applyBorder="1" applyAlignment="1">
      <alignment horizontal="left" vertical="center" shrinkToFit="1"/>
    </xf>
    <xf numFmtId="9" fontId="5" fillId="0" borderId="4" xfId="2" applyFont="1" applyBorder="1" applyAlignment="1">
      <alignment horizontal="center" vertical="center"/>
    </xf>
    <xf numFmtId="41" fontId="5" fillId="0" borderId="1" xfId="1" applyFont="1" applyBorder="1" applyAlignment="1">
      <alignment horizontal="left" vertical="center" shrinkToFit="1"/>
    </xf>
    <xf numFmtId="41" fontId="5" fillId="0" borderId="6" xfId="1" applyFont="1" applyBorder="1" applyAlignment="1">
      <alignment horizontal="left" vertical="center" shrinkToFit="1"/>
    </xf>
    <xf numFmtId="0" fontId="4" fillId="0" borderId="0" xfId="0" applyFont="1" applyBorder="1" applyAlignment="1">
      <alignment vertical="center" shrinkToFit="1"/>
    </xf>
    <xf numFmtId="9" fontId="4" fillId="0" borderId="0" xfId="2" applyFont="1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41" fontId="5" fillId="0" borderId="1" xfId="1" applyFont="1" applyBorder="1" applyAlignment="1">
      <alignment horizontal="left" vertical="center" shrinkToFit="1"/>
    </xf>
    <xf numFmtId="41" fontId="5" fillId="0" borderId="1" xfId="1" applyFont="1" applyBorder="1" applyAlignment="1">
      <alignment horizontal="left" vertical="center"/>
    </xf>
    <xf numFmtId="9" fontId="5" fillId="0" borderId="1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5" fillId="0" borderId="2" xfId="2" applyFont="1" applyBorder="1" applyAlignment="1">
      <alignment horizontal="center" vertical="center"/>
    </xf>
    <xf numFmtId="41" fontId="5" fillId="0" borderId="2" xfId="1" applyFont="1" applyBorder="1" applyAlignment="1">
      <alignment horizontal="left" vertical="center" shrinkToFit="1"/>
    </xf>
    <xf numFmtId="41" fontId="4" fillId="0" borderId="10" xfId="1" applyFont="1" applyBorder="1" applyAlignment="1">
      <alignment horizontal="center" vertical="center"/>
    </xf>
    <xf numFmtId="41" fontId="4" fillId="0" borderId="3" xfId="1" applyFont="1" applyBorder="1" applyAlignment="1">
      <alignment vertical="center" wrapText="1" shrinkToFit="1"/>
    </xf>
    <xf numFmtId="41" fontId="5" fillId="0" borderId="2" xfId="1" applyFont="1" applyBorder="1" applyAlignment="1">
      <alignment horizontal="left" vertical="center" shrinkToFit="1"/>
    </xf>
    <xf numFmtId="9" fontId="5" fillId="0" borderId="2" xfId="2" applyFont="1" applyBorder="1" applyAlignment="1">
      <alignment horizontal="center" vertical="center"/>
    </xf>
    <xf numFmtId="41" fontId="4" fillId="0" borderId="3" xfId="1" applyFont="1" applyFill="1" applyBorder="1" applyAlignment="1">
      <alignment horizontal="left" vertical="center" shrinkToFit="1"/>
    </xf>
    <xf numFmtId="41" fontId="4" fillId="0" borderId="3" xfId="1" applyFont="1" applyFill="1" applyBorder="1" applyAlignment="1">
      <alignment vertical="center" shrinkToFit="1"/>
    </xf>
    <xf numFmtId="41" fontId="5" fillId="0" borderId="0" xfId="0" applyNumberFormat="1" applyFont="1" applyBorder="1">
      <alignment vertical="center"/>
    </xf>
    <xf numFmtId="41" fontId="5" fillId="0" borderId="3" xfId="1" applyFont="1" applyBorder="1" applyAlignment="1">
      <alignment horizontal="left" vertical="center" shrinkToFit="1"/>
    </xf>
    <xf numFmtId="41" fontId="5" fillId="0" borderId="3" xfId="1" applyFont="1" applyBorder="1" applyAlignment="1">
      <alignment horizontal="center" vertical="center"/>
    </xf>
    <xf numFmtId="3" fontId="7" fillId="0" borderId="0" xfId="0" applyNumberFormat="1" applyFont="1" applyAlignment="1">
      <alignment horizontal="left" vertical="center"/>
    </xf>
    <xf numFmtId="41" fontId="8" fillId="0" borderId="3" xfId="1" applyFont="1" applyBorder="1" applyAlignment="1">
      <alignment horizontal="left" vertical="center" shrinkToFit="1"/>
    </xf>
    <xf numFmtId="41" fontId="8" fillId="0" borderId="3" xfId="1" applyFont="1" applyBorder="1" applyAlignment="1">
      <alignment horizontal="center" vertical="center"/>
    </xf>
    <xf numFmtId="41" fontId="8" fillId="0" borderId="0" xfId="1" applyFont="1" applyBorder="1" applyAlignment="1">
      <alignment horizontal="left" vertical="center"/>
    </xf>
    <xf numFmtId="41" fontId="8" fillId="0" borderId="0" xfId="1" applyFont="1" applyAlignment="1">
      <alignment horizontal="left" vertical="center"/>
    </xf>
    <xf numFmtId="41" fontId="0" fillId="0" borderId="0" xfId="1" applyFont="1">
      <alignment vertical="center"/>
    </xf>
    <xf numFmtId="0" fontId="4" fillId="0" borderId="3" xfId="0" applyFont="1" applyBorder="1" applyAlignment="1">
      <alignment horizontal="left" vertical="center" indent="1" shrinkToFit="1"/>
    </xf>
    <xf numFmtId="0" fontId="4" fillId="0" borderId="3" xfId="0" applyNumberFormat="1" applyFont="1" applyBorder="1" applyAlignment="1">
      <alignment horizontal="left" vertical="center" indent="1" shrinkToFit="1"/>
    </xf>
    <xf numFmtId="0" fontId="4" fillId="0" borderId="3" xfId="1" applyNumberFormat="1" applyFont="1" applyBorder="1" applyAlignment="1">
      <alignment horizontal="left" vertical="center" indent="1" shrinkToFit="1"/>
    </xf>
    <xf numFmtId="0" fontId="0" fillId="0" borderId="0" xfId="1" applyNumberFormat="1" applyFont="1">
      <alignment vertical="center"/>
    </xf>
    <xf numFmtId="0" fontId="4" fillId="0" borderId="3" xfId="0" applyNumberFormat="1" applyFont="1" applyBorder="1" applyAlignment="1">
      <alignment horizontal="left" vertical="center" shrinkToFit="1"/>
    </xf>
    <xf numFmtId="41" fontId="9" fillId="0" borderId="0" xfId="1" applyFont="1">
      <alignment vertical="center"/>
    </xf>
    <xf numFmtId="0" fontId="4" fillId="0" borderId="4" xfId="1" applyNumberFormat="1" applyFont="1" applyBorder="1" applyAlignment="1">
      <alignment horizontal="left" vertical="center" indent="1" shrinkToFit="1"/>
    </xf>
    <xf numFmtId="41" fontId="5" fillId="0" borderId="0" xfId="1" applyFont="1" applyFill="1" applyBorder="1">
      <alignment vertical="center"/>
    </xf>
    <xf numFmtId="41" fontId="4" fillId="0" borderId="6" xfId="1" applyFont="1" applyBorder="1" applyAlignment="1">
      <alignment horizontal="center" vertical="center"/>
    </xf>
    <xf numFmtId="41" fontId="4" fillId="0" borderId="13" xfId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0" xfId="1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41" fontId="5" fillId="0" borderId="2" xfId="1" applyFont="1" applyBorder="1" applyAlignment="1">
      <alignment horizontal="left" vertical="center" shrinkToFit="1"/>
    </xf>
    <xf numFmtId="41" fontId="5" fillId="0" borderId="4" xfId="1" applyFont="1" applyBorder="1" applyAlignment="1">
      <alignment horizontal="left" vertical="center" shrinkToFit="1"/>
    </xf>
    <xf numFmtId="41" fontId="5" fillId="0" borderId="2" xfId="1" applyFont="1" applyBorder="1" applyAlignment="1">
      <alignment horizontal="left" vertical="center"/>
    </xf>
    <xf numFmtId="0" fontId="0" fillId="0" borderId="4" xfId="0" applyBorder="1">
      <alignment vertical="center"/>
    </xf>
    <xf numFmtId="41" fontId="5" fillId="0" borderId="4" xfId="1" applyFont="1" applyBorder="1" applyAlignment="1">
      <alignment horizontal="left" vertical="center"/>
    </xf>
    <xf numFmtId="9" fontId="5" fillId="0" borderId="2" xfId="2" applyFont="1" applyBorder="1" applyAlignment="1">
      <alignment horizontal="center" vertical="center"/>
    </xf>
    <xf numFmtId="9" fontId="5" fillId="0" borderId="4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07"/>
  <sheetViews>
    <sheetView zoomScale="85" zoomScaleNormal="85" workbookViewId="0">
      <selection activeCell="J10" sqref="J10"/>
    </sheetView>
  </sheetViews>
  <sheetFormatPr defaultRowHeight="17.100000000000001" customHeight="1"/>
  <cols>
    <col min="1" max="1" width="20.625" style="38" customWidth="1"/>
    <col min="2" max="3" width="13.625" style="37" customWidth="1"/>
    <col min="4" max="4" width="8.625" style="36" customWidth="1"/>
    <col min="5" max="5" width="20.625" style="1" customWidth="1"/>
    <col min="6" max="7" width="13.625" style="37" customWidth="1"/>
    <col min="8" max="8" width="8.625" style="36" customWidth="1"/>
    <col min="9" max="9" width="9" style="1"/>
    <col min="10" max="16384" width="9" style="2"/>
  </cols>
  <sheetData>
    <row r="1" spans="1:9" ht="29.25" customHeight="1">
      <c r="A1" s="119" t="s">
        <v>49</v>
      </c>
      <c r="B1" s="119"/>
      <c r="C1" s="119"/>
      <c r="D1" s="119"/>
      <c r="E1" s="119"/>
      <c r="F1" s="119"/>
      <c r="G1" s="119"/>
      <c r="H1" s="119"/>
    </row>
    <row r="2" spans="1:9" ht="17.100000000000001" customHeight="1">
      <c r="A2" s="82"/>
      <c r="B2" s="84"/>
      <c r="C2" s="84"/>
      <c r="D2" s="84"/>
      <c r="E2" s="84"/>
      <c r="F2" s="84"/>
      <c r="G2" s="84"/>
      <c r="H2" s="3" t="s">
        <v>113</v>
      </c>
    </row>
    <row r="3" spans="1:9" ht="17.100000000000001" customHeight="1">
      <c r="A3" s="120" t="s">
        <v>48</v>
      </c>
      <c r="B3" s="121"/>
      <c r="C3" s="121"/>
      <c r="D3" s="122"/>
      <c r="E3" s="120" t="s">
        <v>47</v>
      </c>
      <c r="F3" s="121"/>
      <c r="G3" s="121"/>
      <c r="H3" s="122"/>
    </row>
    <row r="4" spans="1:9" ht="17.100000000000001" customHeight="1">
      <c r="A4" s="4" t="s">
        <v>46</v>
      </c>
      <c r="B4" s="5" t="s">
        <v>34</v>
      </c>
      <c r="C4" s="5" t="s">
        <v>33</v>
      </c>
      <c r="D4" s="6" t="s">
        <v>32</v>
      </c>
      <c r="E4" s="83" t="s">
        <v>46</v>
      </c>
      <c r="F4" s="5" t="s">
        <v>34</v>
      </c>
      <c r="G4" s="5" t="s">
        <v>33</v>
      </c>
      <c r="H4" s="6" t="s">
        <v>32</v>
      </c>
    </row>
    <row r="5" spans="1:9" s="12" customFormat="1" ht="39.950000000000003" customHeight="1">
      <c r="A5" s="7" t="s">
        <v>31</v>
      </c>
      <c r="B5" s="8">
        <f>SUM(B6,B8:B16)</f>
        <v>6934952848</v>
      </c>
      <c r="C5" s="8">
        <f>SUM(C6,C8:C16)</f>
        <v>7159891706</v>
      </c>
      <c r="D5" s="81">
        <v>1.0335491307297224</v>
      </c>
      <c r="E5" s="10" t="s">
        <v>31</v>
      </c>
      <c r="F5" s="8">
        <f>SUM(F6,F11:F19)</f>
        <v>6934952848</v>
      </c>
      <c r="G5" s="8">
        <f>SUM(G6,G11:G19)</f>
        <v>7159891706</v>
      </c>
      <c r="H5" s="81">
        <f t="shared" ref="H5:H10" si="0">G5/F5</f>
        <v>1.0324355281038242</v>
      </c>
      <c r="I5" s="11"/>
    </row>
    <row r="6" spans="1:9" s="17" customFormat="1" ht="39.950000000000003" customHeight="1">
      <c r="A6" s="86" t="s">
        <v>40</v>
      </c>
      <c r="B6" s="14">
        <f>SUM(B7:B7)</f>
        <v>984460000</v>
      </c>
      <c r="C6" s="14">
        <f>SUM(C7:C7)</f>
        <v>984460000</v>
      </c>
      <c r="D6" s="85">
        <f>C6/B6</f>
        <v>1</v>
      </c>
      <c r="E6" s="16" t="s">
        <v>45</v>
      </c>
      <c r="F6" s="14">
        <f>SUM(F7:F10)</f>
        <v>650681550</v>
      </c>
      <c r="G6" s="14">
        <f>SUM(G7:G10)</f>
        <v>544288791</v>
      </c>
      <c r="H6" s="85">
        <f t="shared" si="0"/>
        <v>0.8364902785394791</v>
      </c>
    </row>
    <row r="7" spans="1:9" s="17" customFormat="1" ht="20.100000000000001" customHeight="1">
      <c r="A7" s="18" t="s">
        <v>73</v>
      </c>
      <c r="B7" s="69">
        <v>984460000</v>
      </c>
      <c r="C7" s="69">
        <v>984460000</v>
      </c>
      <c r="D7" s="20">
        <f>C7/B7</f>
        <v>1</v>
      </c>
      <c r="E7" s="21" t="s">
        <v>72</v>
      </c>
      <c r="F7" s="19">
        <v>161152300</v>
      </c>
      <c r="G7" s="22">
        <v>136165124</v>
      </c>
      <c r="H7" s="20">
        <f t="shared" si="0"/>
        <v>0.84494682359482298</v>
      </c>
    </row>
    <row r="8" spans="1:9" s="17" customFormat="1" ht="20.100000000000001" customHeight="1">
      <c r="A8" s="123" t="s">
        <v>38</v>
      </c>
      <c r="B8" s="125">
        <v>978637392</v>
      </c>
      <c r="C8" s="125">
        <v>884017920</v>
      </c>
      <c r="D8" s="128">
        <f>C8/B8</f>
        <v>0.90331508608450961</v>
      </c>
      <c r="E8" s="21" t="s">
        <v>85</v>
      </c>
      <c r="F8" s="19">
        <v>267889250</v>
      </c>
      <c r="G8" s="22">
        <v>232377069</v>
      </c>
      <c r="H8" s="20">
        <f t="shared" si="0"/>
        <v>0.8674370808085804</v>
      </c>
    </row>
    <row r="9" spans="1:9" s="17" customFormat="1" ht="20.100000000000001" customHeight="1">
      <c r="A9" s="124"/>
      <c r="B9" s="126"/>
      <c r="C9" s="127"/>
      <c r="D9" s="129"/>
      <c r="E9" s="21" t="s">
        <v>86</v>
      </c>
      <c r="F9" s="19">
        <v>27000000</v>
      </c>
      <c r="G9" s="22">
        <v>27000000</v>
      </c>
      <c r="H9" s="20">
        <f t="shared" si="0"/>
        <v>1</v>
      </c>
    </row>
    <row r="10" spans="1:9" s="17" customFormat="1" ht="39.950000000000003" customHeight="1">
      <c r="A10" s="30" t="s">
        <v>37</v>
      </c>
      <c r="B10" s="14">
        <v>3383235210</v>
      </c>
      <c r="C10" s="14">
        <v>3318841372</v>
      </c>
      <c r="D10" s="85">
        <f>C10/B10</f>
        <v>0.98096678652147273</v>
      </c>
      <c r="E10" s="23" t="s">
        <v>44</v>
      </c>
      <c r="F10" s="24">
        <v>194640000</v>
      </c>
      <c r="G10" s="25">
        <v>148746598</v>
      </c>
      <c r="H10" s="20">
        <f t="shared" si="0"/>
        <v>0.76421392314015624</v>
      </c>
    </row>
    <row r="11" spans="1:9" s="17" customFormat="1" ht="39.950000000000003" customHeight="1">
      <c r="A11" s="30" t="s">
        <v>36</v>
      </c>
      <c r="B11" s="14">
        <v>123388812</v>
      </c>
      <c r="C11" s="14">
        <v>167248161</v>
      </c>
      <c r="D11" s="85">
        <f>C11/B11</f>
        <v>1.3554564493254055</v>
      </c>
      <c r="E11" s="27" t="s">
        <v>43</v>
      </c>
      <c r="F11" s="28">
        <v>75000000</v>
      </c>
      <c r="G11" s="29">
        <v>50847220</v>
      </c>
      <c r="H11" s="81">
        <f t="shared" ref="H11:H15" si="1">G11/F11</f>
        <v>0.67796293333333335</v>
      </c>
    </row>
    <row r="12" spans="1:9" s="17" customFormat="1" ht="39.950000000000003" customHeight="1">
      <c r="A12" s="33" t="s">
        <v>42</v>
      </c>
      <c r="B12" s="32">
        <v>16200000</v>
      </c>
      <c r="C12" s="32">
        <v>1890000</v>
      </c>
      <c r="D12" s="85">
        <f>C12/B12</f>
        <v>0.11666666666666667</v>
      </c>
      <c r="E12" s="31" t="s">
        <v>50</v>
      </c>
      <c r="F12" s="32">
        <v>3576839167</v>
      </c>
      <c r="G12" s="32">
        <v>3268570610</v>
      </c>
      <c r="H12" s="81">
        <f t="shared" si="1"/>
        <v>0.91381537088832709</v>
      </c>
    </row>
    <row r="13" spans="1:9" s="17" customFormat="1" ht="39.950000000000003" customHeight="1">
      <c r="A13" s="79" t="s">
        <v>35</v>
      </c>
      <c r="B13" s="32"/>
      <c r="C13" s="32">
        <v>210000000</v>
      </c>
      <c r="D13" s="81"/>
      <c r="E13" s="31" t="s">
        <v>51</v>
      </c>
      <c r="F13" s="32">
        <v>420600000</v>
      </c>
      <c r="G13" s="32">
        <v>149030000</v>
      </c>
      <c r="H13" s="81">
        <f t="shared" si="1"/>
        <v>0.35432715168806467</v>
      </c>
    </row>
    <row r="14" spans="1:9" s="17" customFormat="1" ht="39.950000000000003" customHeight="1">
      <c r="A14" s="79" t="s">
        <v>84</v>
      </c>
      <c r="B14" s="80">
        <v>30000000</v>
      </c>
      <c r="C14" s="80">
        <v>30000000</v>
      </c>
      <c r="D14" s="81">
        <f t="shared" ref="D14" si="2">C14/B14</f>
        <v>1</v>
      </c>
      <c r="E14" s="31" t="s">
        <v>52</v>
      </c>
      <c r="F14" s="32">
        <v>1536228761</v>
      </c>
      <c r="G14" s="32">
        <v>1301676386</v>
      </c>
      <c r="H14" s="81">
        <f t="shared" si="1"/>
        <v>0.84731937003489022</v>
      </c>
    </row>
    <row r="15" spans="1:9" s="17" customFormat="1" ht="39.950000000000003" customHeight="1">
      <c r="A15" s="33" t="s">
        <v>82</v>
      </c>
      <c r="B15" s="32">
        <v>6000000</v>
      </c>
      <c r="C15" s="32">
        <v>150402819</v>
      </c>
      <c r="D15" s="81">
        <f>C15/B15</f>
        <v>25.0671365</v>
      </c>
      <c r="E15" s="31" t="s">
        <v>53</v>
      </c>
      <c r="F15" s="32">
        <v>3603370</v>
      </c>
      <c r="G15" s="32">
        <v>260970</v>
      </c>
      <c r="H15" s="81">
        <f t="shared" si="1"/>
        <v>7.2423869877364794E-2</v>
      </c>
    </row>
    <row r="16" spans="1:9" s="17" customFormat="1" ht="39.950000000000003" customHeight="1">
      <c r="A16" s="33" t="s">
        <v>83</v>
      </c>
      <c r="B16" s="32">
        <v>1413031434</v>
      </c>
      <c r="C16" s="32">
        <v>1413031434</v>
      </c>
      <c r="D16" s="81">
        <f>C16/B16</f>
        <v>1</v>
      </c>
      <c r="E16" s="31" t="s">
        <v>88</v>
      </c>
      <c r="F16" s="32">
        <v>80000000</v>
      </c>
      <c r="G16" s="32">
        <v>51042990</v>
      </c>
      <c r="H16" s="81">
        <f>G16/F16</f>
        <v>0.63803737500000002</v>
      </c>
    </row>
    <row r="17" spans="1:8" s="17" customFormat="1" ht="39.950000000000003" customHeight="1">
      <c r="A17" s="110"/>
      <c r="B17" s="111"/>
      <c r="C17" s="111"/>
      <c r="D17" s="112"/>
      <c r="E17" s="31" t="s">
        <v>87</v>
      </c>
      <c r="F17" s="14">
        <v>200000000</v>
      </c>
      <c r="G17" s="14">
        <v>37712388</v>
      </c>
      <c r="H17" s="81">
        <f>G17/F17</f>
        <v>0.18856194000000001</v>
      </c>
    </row>
    <row r="18" spans="1:8" s="17" customFormat="1" ht="39.950000000000003" customHeight="1">
      <c r="A18" s="113"/>
      <c r="B18" s="114"/>
      <c r="C18" s="114"/>
      <c r="D18" s="115"/>
      <c r="E18" s="16" t="s">
        <v>89</v>
      </c>
      <c r="F18" s="14">
        <v>392000000</v>
      </c>
      <c r="G18" s="14">
        <v>489339810</v>
      </c>
      <c r="H18" s="81">
        <f>G18/F18</f>
        <v>1.2483158418367346</v>
      </c>
    </row>
    <row r="19" spans="1:8" s="17" customFormat="1" ht="39.950000000000003" customHeight="1">
      <c r="A19" s="116"/>
      <c r="B19" s="117"/>
      <c r="C19" s="117"/>
      <c r="D19" s="118"/>
      <c r="E19" s="80" t="s">
        <v>90</v>
      </c>
      <c r="F19" s="80"/>
      <c r="G19" s="80">
        <v>1267122541</v>
      </c>
      <c r="H19" s="80">
        <v>0</v>
      </c>
    </row>
    <row r="20" spans="1:8" s="17" customFormat="1" ht="17.100000000000001" customHeight="1">
      <c r="A20" s="35"/>
      <c r="D20" s="36"/>
      <c r="H20" s="36"/>
    </row>
    <row r="21" spans="1:8" s="17" customFormat="1" ht="17.100000000000001" customHeight="1">
      <c r="A21" s="35"/>
      <c r="D21" s="36"/>
      <c r="H21" s="36"/>
    </row>
    <row r="22" spans="1:8" s="17" customFormat="1" ht="17.100000000000001" customHeight="1">
      <c r="A22" s="35"/>
      <c r="D22" s="36"/>
      <c r="H22" s="36"/>
    </row>
    <row r="23" spans="1:8" s="17" customFormat="1" ht="17.100000000000001" customHeight="1">
      <c r="A23" s="35"/>
      <c r="D23" s="36"/>
      <c r="H23" s="36"/>
    </row>
    <row r="24" spans="1:8" s="17" customFormat="1" ht="17.100000000000001" customHeight="1">
      <c r="A24" s="35"/>
      <c r="D24" s="36"/>
      <c r="H24" s="36"/>
    </row>
    <row r="25" spans="1:8" s="17" customFormat="1" ht="17.100000000000001" customHeight="1">
      <c r="A25" s="35"/>
      <c r="D25" s="36"/>
      <c r="H25" s="36"/>
    </row>
    <row r="26" spans="1:8" s="17" customFormat="1" ht="17.100000000000001" customHeight="1">
      <c r="A26" s="35"/>
      <c r="D26" s="36"/>
      <c r="H26" s="36"/>
    </row>
    <row r="27" spans="1:8" s="17" customFormat="1" ht="17.100000000000001" customHeight="1">
      <c r="A27" s="35"/>
      <c r="D27" s="36"/>
      <c r="H27" s="36"/>
    </row>
    <row r="28" spans="1:8" s="17" customFormat="1" ht="17.100000000000001" customHeight="1">
      <c r="A28" s="35"/>
      <c r="D28" s="36"/>
      <c r="H28" s="36"/>
    </row>
    <row r="29" spans="1:8" s="17" customFormat="1" ht="17.100000000000001" customHeight="1">
      <c r="A29" s="35"/>
      <c r="D29" s="36"/>
      <c r="H29" s="36"/>
    </row>
    <row r="30" spans="1:8" s="17" customFormat="1" ht="17.100000000000001" customHeight="1">
      <c r="A30" s="35"/>
      <c r="D30" s="36"/>
      <c r="H30" s="36"/>
    </row>
    <row r="31" spans="1:8" s="17" customFormat="1" ht="17.100000000000001" customHeight="1">
      <c r="A31" s="35"/>
      <c r="D31" s="36"/>
      <c r="H31" s="36"/>
    </row>
    <row r="32" spans="1:8" s="17" customFormat="1" ht="17.100000000000001" customHeight="1">
      <c r="A32" s="35"/>
      <c r="D32" s="37"/>
      <c r="H32" s="36"/>
    </row>
    <row r="33" spans="1:8" s="17" customFormat="1" ht="17.100000000000001" customHeight="1">
      <c r="A33" s="35"/>
      <c r="D33" s="36"/>
      <c r="H33" s="36"/>
    </row>
    <row r="34" spans="1:8" s="17" customFormat="1" ht="17.100000000000001" customHeight="1">
      <c r="A34" s="35"/>
      <c r="D34" s="36"/>
      <c r="H34" s="36"/>
    </row>
    <row r="35" spans="1:8" s="17" customFormat="1" ht="17.100000000000001" customHeight="1">
      <c r="A35" s="35"/>
      <c r="D35" s="36"/>
      <c r="H35" s="36"/>
    </row>
    <row r="36" spans="1:8" s="17" customFormat="1" ht="17.100000000000001" customHeight="1">
      <c r="A36" s="35"/>
      <c r="D36" s="36"/>
      <c r="H36" s="36"/>
    </row>
    <row r="37" spans="1:8" s="17" customFormat="1" ht="17.100000000000001" customHeight="1">
      <c r="A37" s="35"/>
      <c r="D37" s="36"/>
      <c r="H37" s="36"/>
    </row>
    <row r="38" spans="1:8" s="17" customFormat="1" ht="17.100000000000001" customHeight="1">
      <c r="A38" s="35"/>
      <c r="D38" s="36"/>
      <c r="H38" s="36"/>
    </row>
    <row r="39" spans="1:8" s="17" customFormat="1" ht="17.100000000000001" customHeight="1">
      <c r="A39" s="35"/>
      <c r="D39" s="36"/>
      <c r="H39" s="36"/>
    </row>
    <row r="40" spans="1:8" s="17" customFormat="1" ht="17.100000000000001" customHeight="1">
      <c r="A40" s="35"/>
      <c r="D40" s="36"/>
      <c r="H40" s="36"/>
    </row>
    <row r="41" spans="1:8" s="17" customFormat="1" ht="17.100000000000001" customHeight="1">
      <c r="A41" s="35"/>
      <c r="D41" s="36"/>
      <c r="H41" s="36"/>
    </row>
    <row r="42" spans="1:8" s="17" customFormat="1" ht="17.100000000000001" customHeight="1">
      <c r="A42" s="35"/>
      <c r="D42" s="36"/>
      <c r="H42" s="36"/>
    </row>
    <row r="43" spans="1:8" s="17" customFormat="1" ht="17.100000000000001" customHeight="1">
      <c r="A43" s="35"/>
      <c r="D43" s="36"/>
      <c r="H43" s="36"/>
    </row>
    <row r="44" spans="1:8" s="17" customFormat="1" ht="17.100000000000001" customHeight="1">
      <c r="A44" s="35"/>
      <c r="D44" s="36"/>
      <c r="H44" s="36"/>
    </row>
    <row r="45" spans="1:8" s="17" customFormat="1" ht="17.100000000000001" customHeight="1">
      <c r="A45" s="35"/>
      <c r="D45" s="36"/>
      <c r="H45" s="36"/>
    </row>
    <row r="46" spans="1:8" s="17" customFormat="1" ht="17.100000000000001" customHeight="1">
      <c r="A46" s="35"/>
      <c r="D46" s="36"/>
      <c r="H46" s="36"/>
    </row>
    <row r="47" spans="1:8" s="17" customFormat="1" ht="17.100000000000001" customHeight="1">
      <c r="A47" s="35"/>
      <c r="D47" s="36"/>
      <c r="H47" s="36"/>
    </row>
    <row r="48" spans="1:8" s="17" customFormat="1" ht="17.100000000000001" customHeight="1">
      <c r="A48" s="35"/>
      <c r="D48" s="36"/>
      <c r="H48" s="36"/>
    </row>
    <row r="49" spans="1:8" s="17" customFormat="1" ht="17.100000000000001" customHeight="1">
      <c r="A49" s="35"/>
      <c r="D49" s="36"/>
      <c r="H49" s="36"/>
    </row>
    <row r="50" spans="1:8" s="17" customFormat="1" ht="17.100000000000001" customHeight="1">
      <c r="A50" s="35"/>
      <c r="D50" s="36"/>
      <c r="H50" s="36"/>
    </row>
    <row r="51" spans="1:8" s="17" customFormat="1" ht="17.100000000000001" customHeight="1">
      <c r="A51" s="35"/>
      <c r="D51" s="36"/>
      <c r="H51" s="36"/>
    </row>
    <row r="52" spans="1:8" s="17" customFormat="1" ht="17.100000000000001" customHeight="1">
      <c r="A52" s="35"/>
      <c r="D52" s="36"/>
      <c r="H52" s="36"/>
    </row>
    <row r="53" spans="1:8" s="17" customFormat="1" ht="17.100000000000001" customHeight="1">
      <c r="A53" s="35"/>
      <c r="D53" s="36"/>
      <c r="H53" s="36"/>
    </row>
    <row r="54" spans="1:8" s="17" customFormat="1" ht="17.100000000000001" customHeight="1">
      <c r="A54" s="35"/>
      <c r="D54" s="36"/>
      <c r="H54" s="36"/>
    </row>
    <row r="55" spans="1:8" s="17" customFormat="1" ht="17.100000000000001" customHeight="1">
      <c r="A55" s="35"/>
      <c r="D55" s="36"/>
      <c r="H55" s="36"/>
    </row>
    <row r="56" spans="1:8" s="17" customFormat="1" ht="17.100000000000001" customHeight="1">
      <c r="A56" s="35"/>
      <c r="D56" s="36"/>
      <c r="H56" s="36"/>
    </row>
    <row r="57" spans="1:8" s="17" customFormat="1" ht="17.100000000000001" customHeight="1">
      <c r="A57" s="35"/>
      <c r="D57" s="36"/>
      <c r="H57" s="36"/>
    </row>
    <row r="58" spans="1:8" s="17" customFormat="1" ht="17.100000000000001" customHeight="1">
      <c r="A58" s="35"/>
      <c r="D58" s="36"/>
      <c r="H58" s="36"/>
    </row>
    <row r="59" spans="1:8" s="17" customFormat="1" ht="17.100000000000001" customHeight="1">
      <c r="A59" s="35"/>
      <c r="D59" s="36"/>
      <c r="H59" s="36"/>
    </row>
    <row r="60" spans="1:8" s="17" customFormat="1" ht="17.100000000000001" customHeight="1">
      <c r="A60" s="35"/>
      <c r="D60" s="36"/>
      <c r="H60" s="36"/>
    </row>
    <row r="61" spans="1:8" s="17" customFormat="1" ht="17.100000000000001" customHeight="1">
      <c r="A61" s="35"/>
      <c r="D61" s="36"/>
      <c r="H61" s="36"/>
    </row>
    <row r="62" spans="1:8" s="17" customFormat="1" ht="17.100000000000001" customHeight="1">
      <c r="A62" s="35"/>
      <c r="D62" s="36"/>
      <c r="H62" s="36"/>
    </row>
    <row r="63" spans="1:8" s="17" customFormat="1" ht="17.100000000000001" customHeight="1">
      <c r="A63" s="35"/>
      <c r="D63" s="36"/>
      <c r="H63" s="36"/>
    </row>
    <row r="64" spans="1:8" s="17" customFormat="1" ht="17.100000000000001" customHeight="1">
      <c r="A64" s="35"/>
      <c r="D64" s="36"/>
      <c r="H64" s="36"/>
    </row>
    <row r="65" spans="1:8" s="17" customFormat="1" ht="17.100000000000001" customHeight="1">
      <c r="A65" s="35"/>
      <c r="D65" s="36"/>
      <c r="H65" s="36"/>
    </row>
    <row r="66" spans="1:8" s="17" customFormat="1" ht="17.100000000000001" customHeight="1">
      <c r="A66" s="35"/>
      <c r="D66" s="36"/>
      <c r="H66" s="36"/>
    </row>
    <row r="67" spans="1:8" s="17" customFormat="1" ht="17.100000000000001" customHeight="1">
      <c r="A67" s="35"/>
      <c r="D67" s="36"/>
      <c r="H67" s="36"/>
    </row>
    <row r="68" spans="1:8" s="17" customFormat="1" ht="17.100000000000001" customHeight="1">
      <c r="A68" s="35"/>
      <c r="D68" s="36"/>
      <c r="H68" s="36"/>
    </row>
    <row r="69" spans="1:8" s="17" customFormat="1" ht="17.100000000000001" customHeight="1">
      <c r="A69" s="35"/>
      <c r="D69" s="36"/>
      <c r="H69" s="36"/>
    </row>
    <row r="70" spans="1:8" s="17" customFormat="1" ht="17.100000000000001" customHeight="1">
      <c r="A70" s="35"/>
      <c r="D70" s="36"/>
      <c r="H70" s="36"/>
    </row>
    <row r="71" spans="1:8" s="17" customFormat="1" ht="17.100000000000001" customHeight="1">
      <c r="A71" s="35"/>
      <c r="D71" s="36"/>
      <c r="H71" s="36"/>
    </row>
    <row r="72" spans="1:8" s="17" customFormat="1" ht="17.100000000000001" customHeight="1">
      <c r="A72" s="35"/>
      <c r="D72" s="36"/>
      <c r="H72" s="36"/>
    </row>
    <row r="73" spans="1:8" s="17" customFormat="1" ht="17.100000000000001" customHeight="1">
      <c r="A73" s="35"/>
      <c r="D73" s="36"/>
      <c r="H73" s="36"/>
    </row>
    <row r="74" spans="1:8" s="17" customFormat="1" ht="17.100000000000001" customHeight="1">
      <c r="A74" s="35"/>
      <c r="D74" s="36"/>
      <c r="H74" s="36"/>
    </row>
    <row r="75" spans="1:8" s="17" customFormat="1" ht="17.100000000000001" customHeight="1">
      <c r="A75" s="35"/>
      <c r="D75" s="36"/>
      <c r="H75" s="36"/>
    </row>
    <row r="76" spans="1:8" s="17" customFormat="1" ht="17.100000000000001" customHeight="1">
      <c r="A76" s="35"/>
      <c r="D76" s="36"/>
      <c r="H76" s="36"/>
    </row>
    <row r="77" spans="1:8" s="17" customFormat="1" ht="17.100000000000001" customHeight="1">
      <c r="A77" s="35"/>
      <c r="D77" s="36"/>
      <c r="H77" s="36"/>
    </row>
    <row r="78" spans="1:8" s="17" customFormat="1" ht="17.100000000000001" customHeight="1">
      <c r="A78" s="35"/>
      <c r="D78" s="36"/>
      <c r="H78" s="36"/>
    </row>
    <row r="79" spans="1:8" s="17" customFormat="1" ht="17.100000000000001" customHeight="1">
      <c r="A79" s="35"/>
      <c r="D79" s="36"/>
      <c r="H79" s="36"/>
    </row>
    <row r="80" spans="1:8" s="17" customFormat="1" ht="17.100000000000001" customHeight="1">
      <c r="A80" s="35"/>
      <c r="D80" s="36"/>
      <c r="H80" s="36"/>
    </row>
    <row r="81" spans="1:8" s="17" customFormat="1" ht="17.100000000000001" customHeight="1">
      <c r="A81" s="35"/>
      <c r="D81" s="36"/>
      <c r="H81" s="36"/>
    </row>
    <row r="82" spans="1:8" s="17" customFormat="1" ht="17.100000000000001" customHeight="1">
      <c r="A82" s="35"/>
      <c r="D82" s="36"/>
      <c r="H82" s="36"/>
    </row>
    <row r="83" spans="1:8" s="17" customFormat="1" ht="17.100000000000001" customHeight="1">
      <c r="A83" s="35"/>
      <c r="D83" s="36"/>
      <c r="H83" s="36"/>
    </row>
    <row r="84" spans="1:8" s="17" customFormat="1" ht="17.100000000000001" customHeight="1">
      <c r="A84" s="35"/>
      <c r="D84" s="36"/>
      <c r="H84" s="36"/>
    </row>
    <row r="85" spans="1:8" s="17" customFormat="1" ht="17.100000000000001" customHeight="1">
      <c r="A85" s="35"/>
      <c r="D85" s="36"/>
      <c r="H85" s="36"/>
    </row>
    <row r="86" spans="1:8" s="17" customFormat="1" ht="17.100000000000001" customHeight="1">
      <c r="A86" s="35"/>
      <c r="D86" s="36"/>
      <c r="H86" s="36"/>
    </row>
    <row r="87" spans="1:8" s="17" customFormat="1" ht="17.100000000000001" customHeight="1">
      <c r="A87" s="35"/>
      <c r="D87" s="36"/>
      <c r="H87" s="36"/>
    </row>
    <row r="88" spans="1:8" s="17" customFormat="1" ht="17.100000000000001" customHeight="1">
      <c r="A88" s="35"/>
      <c r="D88" s="36"/>
      <c r="H88" s="36"/>
    </row>
    <row r="89" spans="1:8" s="17" customFormat="1" ht="17.100000000000001" customHeight="1">
      <c r="A89" s="35"/>
      <c r="D89" s="36"/>
      <c r="H89" s="36"/>
    </row>
    <row r="90" spans="1:8" s="17" customFormat="1" ht="17.100000000000001" customHeight="1">
      <c r="A90" s="35"/>
      <c r="D90" s="36"/>
      <c r="H90" s="36"/>
    </row>
    <row r="91" spans="1:8" s="17" customFormat="1" ht="17.100000000000001" customHeight="1">
      <c r="A91" s="35"/>
      <c r="D91" s="36"/>
      <c r="H91" s="36"/>
    </row>
    <row r="92" spans="1:8" s="17" customFormat="1" ht="17.100000000000001" customHeight="1">
      <c r="A92" s="35"/>
      <c r="D92" s="36"/>
      <c r="H92" s="36"/>
    </row>
    <row r="93" spans="1:8" s="17" customFormat="1" ht="17.100000000000001" customHeight="1">
      <c r="A93" s="35"/>
      <c r="D93" s="36"/>
      <c r="H93" s="36"/>
    </row>
    <row r="94" spans="1:8" s="17" customFormat="1" ht="17.100000000000001" customHeight="1">
      <c r="A94" s="35"/>
      <c r="D94" s="36"/>
      <c r="H94" s="36"/>
    </row>
    <row r="95" spans="1:8" s="17" customFormat="1" ht="17.100000000000001" customHeight="1">
      <c r="A95" s="35"/>
      <c r="D95" s="36"/>
      <c r="H95" s="36"/>
    </row>
    <row r="96" spans="1:8" s="17" customFormat="1" ht="17.100000000000001" customHeight="1">
      <c r="A96" s="35"/>
      <c r="D96" s="36"/>
      <c r="H96" s="36"/>
    </row>
    <row r="97" spans="1:8" s="17" customFormat="1" ht="17.100000000000001" customHeight="1">
      <c r="A97" s="35"/>
      <c r="D97" s="36"/>
      <c r="H97" s="36"/>
    </row>
    <row r="98" spans="1:8" s="17" customFormat="1" ht="17.100000000000001" customHeight="1">
      <c r="A98" s="35"/>
      <c r="D98" s="36"/>
      <c r="H98" s="36"/>
    </row>
    <row r="99" spans="1:8" s="17" customFormat="1" ht="17.100000000000001" customHeight="1">
      <c r="A99" s="35"/>
      <c r="D99" s="36"/>
      <c r="H99" s="36"/>
    </row>
    <row r="100" spans="1:8" s="17" customFormat="1" ht="17.100000000000001" customHeight="1">
      <c r="A100" s="35"/>
      <c r="D100" s="36"/>
      <c r="H100" s="36"/>
    </row>
    <row r="101" spans="1:8" s="17" customFormat="1" ht="17.100000000000001" customHeight="1">
      <c r="A101" s="35"/>
      <c r="D101" s="36"/>
      <c r="H101" s="36"/>
    </row>
    <row r="102" spans="1:8" s="17" customFormat="1" ht="17.100000000000001" customHeight="1">
      <c r="A102" s="35"/>
      <c r="D102" s="36"/>
      <c r="H102" s="36"/>
    </row>
    <row r="103" spans="1:8" s="17" customFormat="1" ht="17.100000000000001" customHeight="1">
      <c r="A103" s="35"/>
      <c r="D103" s="36"/>
      <c r="H103" s="36"/>
    </row>
    <row r="104" spans="1:8" s="17" customFormat="1" ht="17.100000000000001" customHeight="1">
      <c r="A104" s="35"/>
      <c r="D104" s="36"/>
      <c r="H104" s="36"/>
    </row>
    <row r="105" spans="1:8" s="17" customFormat="1" ht="17.100000000000001" customHeight="1">
      <c r="A105" s="35"/>
      <c r="D105" s="36"/>
      <c r="H105" s="36"/>
    </row>
    <row r="106" spans="1:8" s="17" customFormat="1" ht="17.100000000000001" customHeight="1">
      <c r="A106" s="35"/>
      <c r="D106" s="36"/>
      <c r="H106" s="36"/>
    </row>
    <row r="107" spans="1:8" s="17" customFormat="1" ht="17.100000000000001" customHeight="1">
      <c r="A107" s="35"/>
      <c r="D107" s="36"/>
      <c r="H107" s="36"/>
    </row>
    <row r="108" spans="1:8" s="17" customFormat="1" ht="17.100000000000001" customHeight="1">
      <c r="A108" s="35"/>
      <c r="D108" s="36"/>
      <c r="H108" s="36"/>
    </row>
    <row r="109" spans="1:8" s="17" customFormat="1" ht="17.100000000000001" customHeight="1">
      <c r="A109" s="35"/>
      <c r="D109" s="36"/>
      <c r="H109" s="36"/>
    </row>
    <row r="110" spans="1:8" s="17" customFormat="1" ht="17.100000000000001" customHeight="1">
      <c r="A110" s="35"/>
      <c r="D110" s="36"/>
      <c r="H110" s="36"/>
    </row>
    <row r="111" spans="1:8" s="17" customFormat="1" ht="17.100000000000001" customHeight="1">
      <c r="A111" s="35"/>
      <c r="D111" s="36"/>
      <c r="H111" s="36"/>
    </row>
    <row r="112" spans="1:8" s="17" customFormat="1" ht="17.100000000000001" customHeight="1">
      <c r="A112" s="35"/>
      <c r="D112" s="36"/>
      <c r="H112" s="36"/>
    </row>
    <row r="113" spans="1:8" s="17" customFormat="1" ht="17.100000000000001" customHeight="1">
      <c r="A113" s="35"/>
      <c r="D113" s="36"/>
      <c r="H113" s="36"/>
    </row>
    <row r="114" spans="1:8" s="17" customFormat="1" ht="17.100000000000001" customHeight="1">
      <c r="A114" s="35"/>
      <c r="D114" s="36"/>
      <c r="H114" s="36"/>
    </row>
    <row r="115" spans="1:8" s="17" customFormat="1" ht="17.100000000000001" customHeight="1">
      <c r="A115" s="35"/>
      <c r="D115" s="36"/>
      <c r="H115" s="36"/>
    </row>
    <row r="116" spans="1:8" s="17" customFormat="1" ht="17.100000000000001" customHeight="1">
      <c r="A116" s="35"/>
      <c r="D116" s="36"/>
      <c r="H116" s="36"/>
    </row>
    <row r="117" spans="1:8" s="17" customFormat="1" ht="17.100000000000001" customHeight="1">
      <c r="A117" s="35"/>
      <c r="D117" s="36"/>
      <c r="H117" s="36"/>
    </row>
    <row r="118" spans="1:8" s="17" customFormat="1" ht="17.100000000000001" customHeight="1">
      <c r="A118" s="35"/>
      <c r="D118" s="36"/>
      <c r="H118" s="36"/>
    </row>
    <row r="119" spans="1:8" s="17" customFormat="1" ht="17.100000000000001" customHeight="1">
      <c r="A119" s="35"/>
      <c r="D119" s="36"/>
      <c r="H119" s="36"/>
    </row>
    <row r="120" spans="1:8" s="17" customFormat="1" ht="17.100000000000001" customHeight="1">
      <c r="A120" s="35"/>
      <c r="D120" s="36"/>
      <c r="H120" s="36"/>
    </row>
    <row r="121" spans="1:8" s="17" customFormat="1" ht="17.100000000000001" customHeight="1">
      <c r="A121" s="35"/>
      <c r="D121" s="36"/>
      <c r="H121" s="36"/>
    </row>
    <row r="122" spans="1:8" s="17" customFormat="1" ht="17.100000000000001" customHeight="1">
      <c r="A122" s="35"/>
      <c r="D122" s="36"/>
      <c r="H122" s="36"/>
    </row>
    <row r="123" spans="1:8" s="17" customFormat="1" ht="17.100000000000001" customHeight="1">
      <c r="A123" s="35"/>
      <c r="D123" s="36"/>
      <c r="H123" s="36"/>
    </row>
    <row r="124" spans="1:8" s="17" customFormat="1" ht="17.100000000000001" customHeight="1">
      <c r="A124" s="35"/>
      <c r="D124" s="36"/>
      <c r="H124" s="36"/>
    </row>
    <row r="125" spans="1:8" s="17" customFormat="1" ht="17.100000000000001" customHeight="1">
      <c r="A125" s="35"/>
      <c r="D125" s="36"/>
      <c r="H125" s="36"/>
    </row>
    <row r="126" spans="1:8" s="17" customFormat="1" ht="17.100000000000001" customHeight="1">
      <c r="A126" s="35"/>
      <c r="D126" s="36"/>
      <c r="H126" s="36"/>
    </row>
    <row r="127" spans="1:8" s="17" customFormat="1" ht="17.100000000000001" customHeight="1">
      <c r="A127" s="35"/>
      <c r="D127" s="36"/>
      <c r="H127" s="36"/>
    </row>
    <row r="128" spans="1:8" s="17" customFormat="1" ht="17.100000000000001" customHeight="1">
      <c r="A128" s="35"/>
      <c r="D128" s="36"/>
      <c r="H128" s="36"/>
    </row>
    <row r="129" spans="1:8" s="17" customFormat="1" ht="17.100000000000001" customHeight="1">
      <c r="A129" s="35"/>
      <c r="D129" s="36"/>
      <c r="H129" s="36"/>
    </row>
    <row r="130" spans="1:8" s="17" customFormat="1" ht="17.100000000000001" customHeight="1">
      <c r="A130" s="35"/>
      <c r="D130" s="36"/>
      <c r="H130" s="36"/>
    </row>
    <row r="131" spans="1:8" s="17" customFormat="1" ht="17.100000000000001" customHeight="1">
      <c r="A131" s="35"/>
      <c r="D131" s="36"/>
      <c r="H131" s="36"/>
    </row>
    <row r="132" spans="1:8" s="17" customFormat="1" ht="17.100000000000001" customHeight="1">
      <c r="A132" s="35"/>
      <c r="D132" s="36"/>
      <c r="H132" s="36"/>
    </row>
    <row r="133" spans="1:8" s="17" customFormat="1" ht="17.100000000000001" customHeight="1">
      <c r="A133" s="35"/>
      <c r="D133" s="36"/>
      <c r="H133" s="36"/>
    </row>
    <row r="134" spans="1:8" s="17" customFormat="1" ht="17.100000000000001" customHeight="1">
      <c r="A134" s="35"/>
      <c r="D134" s="36"/>
      <c r="H134" s="36"/>
    </row>
    <row r="135" spans="1:8" s="17" customFormat="1" ht="17.100000000000001" customHeight="1">
      <c r="A135" s="35"/>
      <c r="D135" s="36"/>
      <c r="H135" s="36"/>
    </row>
    <row r="136" spans="1:8" s="17" customFormat="1" ht="17.100000000000001" customHeight="1">
      <c r="A136" s="35"/>
      <c r="D136" s="36"/>
      <c r="H136" s="36"/>
    </row>
    <row r="137" spans="1:8" s="17" customFormat="1" ht="17.100000000000001" customHeight="1">
      <c r="A137" s="35"/>
      <c r="D137" s="36"/>
      <c r="H137" s="36"/>
    </row>
    <row r="138" spans="1:8" s="17" customFormat="1" ht="17.100000000000001" customHeight="1">
      <c r="A138" s="35"/>
      <c r="D138" s="36"/>
      <c r="H138" s="36"/>
    </row>
    <row r="139" spans="1:8" s="17" customFormat="1" ht="17.100000000000001" customHeight="1">
      <c r="A139" s="35"/>
      <c r="D139" s="36"/>
      <c r="H139" s="36"/>
    </row>
    <row r="140" spans="1:8" s="17" customFormat="1" ht="17.100000000000001" customHeight="1">
      <c r="A140" s="35"/>
      <c r="D140" s="36"/>
      <c r="H140" s="36"/>
    </row>
    <row r="141" spans="1:8" s="17" customFormat="1" ht="17.100000000000001" customHeight="1">
      <c r="A141" s="35"/>
      <c r="D141" s="36"/>
      <c r="H141" s="36"/>
    </row>
    <row r="142" spans="1:8" s="17" customFormat="1" ht="17.100000000000001" customHeight="1">
      <c r="A142" s="35"/>
      <c r="D142" s="36"/>
      <c r="H142" s="36"/>
    </row>
    <row r="143" spans="1:8" s="17" customFormat="1" ht="17.100000000000001" customHeight="1">
      <c r="A143" s="35"/>
      <c r="D143" s="36"/>
      <c r="H143" s="36"/>
    </row>
    <row r="144" spans="1:8" s="17" customFormat="1" ht="17.100000000000001" customHeight="1">
      <c r="A144" s="35"/>
      <c r="D144" s="36"/>
      <c r="H144" s="36"/>
    </row>
    <row r="145" spans="1:8" s="17" customFormat="1" ht="17.100000000000001" customHeight="1">
      <c r="A145" s="35"/>
      <c r="D145" s="36"/>
      <c r="H145" s="36"/>
    </row>
    <row r="146" spans="1:8" s="17" customFormat="1" ht="17.100000000000001" customHeight="1">
      <c r="A146" s="35"/>
      <c r="D146" s="36"/>
      <c r="H146" s="36"/>
    </row>
    <row r="147" spans="1:8" s="17" customFormat="1" ht="17.100000000000001" customHeight="1">
      <c r="A147" s="35"/>
      <c r="D147" s="36"/>
      <c r="H147" s="36"/>
    </row>
    <row r="148" spans="1:8" s="17" customFormat="1" ht="17.100000000000001" customHeight="1">
      <c r="A148" s="35"/>
      <c r="D148" s="36"/>
      <c r="H148" s="36"/>
    </row>
    <row r="149" spans="1:8" s="17" customFormat="1" ht="17.100000000000001" customHeight="1">
      <c r="A149" s="35"/>
      <c r="D149" s="36"/>
      <c r="H149" s="36"/>
    </row>
    <row r="150" spans="1:8" s="17" customFormat="1" ht="17.100000000000001" customHeight="1">
      <c r="A150" s="35"/>
      <c r="D150" s="36"/>
      <c r="H150" s="36"/>
    </row>
    <row r="151" spans="1:8" s="17" customFormat="1" ht="17.100000000000001" customHeight="1">
      <c r="A151" s="35"/>
      <c r="D151" s="36"/>
      <c r="H151" s="36"/>
    </row>
    <row r="152" spans="1:8" s="17" customFormat="1" ht="17.100000000000001" customHeight="1">
      <c r="A152" s="35"/>
      <c r="D152" s="36"/>
      <c r="H152" s="36"/>
    </row>
    <row r="153" spans="1:8" s="17" customFormat="1" ht="17.100000000000001" customHeight="1">
      <c r="A153" s="35"/>
      <c r="D153" s="36"/>
      <c r="H153" s="36"/>
    </row>
    <row r="154" spans="1:8" s="17" customFormat="1" ht="17.100000000000001" customHeight="1">
      <c r="A154" s="35"/>
      <c r="D154" s="36"/>
      <c r="H154" s="36"/>
    </row>
    <row r="155" spans="1:8" s="17" customFormat="1" ht="17.100000000000001" customHeight="1">
      <c r="A155" s="35"/>
      <c r="D155" s="36"/>
      <c r="H155" s="36"/>
    </row>
    <row r="156" spans="1:8" s="17" customFormat="1" ht="17.100000000000001" customHeight="1">
      <c r="A156" s="35"/>
      <c r="D156" s="36"/>
      <c r="H156" s="36"/>
    </row>
    <row r="157" spans="1:8" s="17" customFormat="1" ht="17.100000000000001" customHeight="1">
      <c r="A157" s="35"/>
      <c r="D157" s="36"/>
      <c r="H157" s="36"/>
    </row>
    <row r="158" spans="1:8" s="17" customFormat="1" ht="17.100000000000001" customHeight="1">
      <c r="A158" s="35"/>
      <c r="D158" s="36"/>
      <c r="H158" s="36"/>
    </row>
    <row r="159" spans="1:8" s="17" customFormat="1" ht="17.100000000000001" customHeight="1">
      <c r="A159" s="35"/>
      <c r="D159" s="36"/>
      <c r="H159" s="36"/>
    </row>
    <row r="160" spans="1:8" s="17" customFormat="1" ht="17.100000000000001" customHeight="1">
      <c r="A160" s="35"/>
      <c r="D160" s="36"/>
      <c r="H160" s="36"/>
    </row>
    <row r="161" spans="1:8" s="17" customFormat="1" ht="17.100000000000001" customHeight="1">
      <c r="A161" s="35"/>
      <c r="D161" s="36"/>
      <c r="H161" s="36"/>
    </row>
    <row r="162" spans="1:8" s="17" customFormat="1" ht="17.100000000000001" customHeight="1">
      <c r="A162" s="35"/>
      <c r="D162" s="36"/>
      <c r="H162" s="36"/>
    </row>
    <row r="163" spans="1:8" s="17" customFormat="1" ht="17.100000000000001" customHeight="1">
      <c r="A163" s="35"/>
      <c r="D163" s="36"/>
      <c r="H163" s="36"/>
    </row>
    <row r="164" spans="1:8" s="17" customFormat="1" ht="17.100000000000001" customHeight="1">
      <c r="A164" s="35"/>
      <c r="D164" s="36"/>
      <c r="H164" s="36"/>
    </row>
    <row r="165" spans="1:8" s="17" customFormat="1" ht="17.100000000000001" customHeight="1">
      <c r="A165" s="35"/>
      <c r="D165" s="36"/>
      <c r="H165" s="36"/>
    </row>
    <row r="166" spans="1:8" s="17" customFormat="1" ht="17.100000000000001" customHeight="1">
      <c r="A166" s="35"/>
      <c r="D166" s="36"/>
      <c r="H166" s="36"/>
    </row>
    <row r="167" spans="1:8" s="17" customFormat="1" ht="17.100000000000001" customHeight="1">
      <c r="A167" s="35"/>
      <c r="D167" s="36"/>
      <c r="H167" s="36"/>
    </row>
    <row r="168" spans="1:8" s="17" customFormat="1" ht="17.100000000000001" customHeight="1">
      <c r="A168" s="35"/>
      <c r="D168" s="36"/>
      <c r="H168" s="36"/>
    </row>
    <row r="169" spans="1:8" s="17" customFormat="1" ht="17.100000000000001" customHeight="1">
      <c r="A169" s="35"/>
      <c r="D169" s="36"/>
      <c r="H169" s="36"/>
    </row>
    <row r="170" spans="1:8" s="17" customFormat="1" ht="17.100000000000001" customHeight="1">
      <c r="A170" s="35"/>
      <c r="D170" s="36"/>
      <c r="H170" s="36"/>
    </row>
    <row r="171" spans="1:8" s="17" customFormat="1" ht="17.100000000000001" customHeight="1">
      <c r="A171" s="35"/>
      <c r="D171" s="36"/>
      <c r="H171" s="36"/>
    </row>
    <row r="172" spans="1:8" s="17" customFormat="1" ht="17.100000000000001" customHeight="1">
      <c r="A172" s="35"/>
      <c r="D172" s="36"/>
      <c r="H172" s="36"/>
    </row>
    <row r="173" spans="1:8" s="17" customFormat="1" ht="17.100000000000001" customHeight="1">
      <c r="A173" s="35"/>
      <c r="D173" s="36"/>
      <c r="H173" s="36"/>
    </row>
    <row r="174" spans="1:8" s="17" customFormat="1" ht="17.100000000000001" customHeight="1">
      <c r="A174" s="35"/>
      <c r="D174" s="36"/>
      <c r="H174" s="36"/>
    </row>
    <row r="175" spans="1:8" s="17" customFormat="1" ht="17.100000000000001" customHeight="1">
      <c r="A175" s="35"/>
      <c r="D175" s="36"/>
      <c r="H175" s="36"/>
    </row>
    <row r="176" spans="1:8" s="17" customFormat="1" ht="17.100000000000001" customHeight="1">
      <c r="A176" s="35"/>
      <c r="D176" s="36"/>
      <c r="E176" s="1"/>
      <c r="F176" s="37"/>
      <c r="G176" s="37"/>
      <c r="H176" s="36"/>
    </row>
    <row r="177" spans="1:8" s="17" customFormat="1" ht="17.100000000000001" customHeight="1">
      <c r="A177" s="35"/>
      <c r="D177" s="36"/>
      <c r="E177" s="1"/>
      <c r="F177" s="37"/>
      <c r="G177" s="37"/>
      <c r="H177" s="36"/>
    </row>
    <row r="178" spans="1:8" s="17" customFormat="1" ht="17.100000000000001" customHeight="1">
      <c r="A178" s="35"/>
      <c r="D178" s="36"/>
      <c r="E178" s="1"/>
      <c r="F178" s="37"/>
      <c r="G178" s="37"/>
      <c r="H178" s="36"/>
    </row>
    <row r="179" spans="1:8" s="17" customFormat="1" ht="17.100000000000001" customHeight="1">
      <c r="A179" s="35"/>
      <c r="D179" s="36"/>
      <c r="E179" s="1"/>
      <c r="F179" s="37"/>
      <c r="G179" s="37"/>
      <c r="H179" s="36"/>
    </row>
    <row r="180" spans="1:8" s="17" customFormat="1" ht="17.100000000000001" customHeight="1">
      <c r="A180" s="35"/>
      <c r="D180" s="36"/>
      <c r="E180" s="1"/>
      <c r="F180" s="37"/>
      <c r="G180" s="37"/>
      <c r="H180" s="36"/>
    </row>
    <row r="181" spans="1:8" s="17" customFormat="1" ht="17.100000000000001" customHeight="1">
      <c r="A181" s="35"/>
      <c r="D181" s="36"/>
      <c r="E181" s="1"/>
      <c r="F181" s="37"/>
      <c r="G181" s="37"/>
      <c r="H181" s="36"/>
    </row>
    <row r="182" spans="1:8" s="17" customFormat="1" ht="17.100000000000001" customHeight="1">
      <c r="A182" s="35"/>
      <c r="D182" s="36"/>
      <c r="E182" s="1"/>
      <c r="F182" s="37"/>
      <c r="G182" s="37"/>
      <c r="H182" s="36"/>
    </row>
    <row r="183" spans="1:8" s="17" customFormat="1" ht="17.100000000000001" customHeight="1">
      <c r="A183" s="35"/>
      <c r="D183" s="36"/>
      <c r="E183" s="1"/>
      <c r="F183" s="37"/>
      <c r="G183" s="37"/>
      <c r="H183" s="36"/>
    </row>
    <row r="184" spans="1:8" s="17" customFormat="1" ht="17.100000000000001" customHeight="1">
      <c r="A184" s="35"/>
      <c r="D184" s="36"/>
      <c r="E184" s="1"/>
      <c r="F184" s="37"/>
      <c r="G184" s="37"/>
      <c r="H184" s="36"/>
    </row>
    <row r="185" spans="1:8" s="17" customFormat="1" ht="17.100000000000001" customHeight="1">
      <c r="A185" s="35"/>
      <c r="D185" s="36"/>
      <c r="E185" s="1"/>
      <c r="F185" s="37"/>
      <c r="G185" s="37"/>
      <c r="H185" s="36"/>
    </row>
    <row r="186" spans="1:8" s="17" customFormat="1" ht="17.100000000000001" customHeight="1">
      <c r="A186" s="35"/>
      <c r="D186" s="36"/>
      <c r="E186" s="1"/>
      <c r="F186" s="37"/>
      <c r="G186" s="37"/>
      <c r="H186" s="36"/>
    </row>
    <row r="187" spans="1:8" s="17" customFormat="1" ht="17.100000000000001" customHeight="1">
      <c r="A187" s="35"/>
      <c r="D187" s="36"/>
      <c r="E187" s="1"/>
      <c r="F187" s="37"/>
      <c r="G187" s="37"/>
      <c r="H187" s="36"/>
    </row>
    <row r="188" spans="1:8" s="17" customFormat="1" ht="17.100000000000001" customHeight="1">
      <c r="A188" s="35"/>
      <c r="D188" s="36"/>
      <c r="E188" s="1"/>
      <c r="F188" s="37"/>
      <c r="G188" s="37"/>
      <c r="H188" s="36"/>
    </row>
    <row r="189" spans="1:8" s="17" customFormat="1" ht="17.100000000000001" customHeight="1">
      <c r="A189" s="35"/>
      <c r="D189" s="36"/>
      <c r="E189" s="1"/>
      <c r="F189" s="37"/>
      <c r="G189" s="37"/>
      <c r="H189" s="36"/>
    </row>
    <row r="190" spans="1:8" s="17" customFormat="1" ht="17.100000000000001" customHeight="1">
      <c r="A190" s="35"/>
      <c r="D190" s="36"/>
      <c r="E190" s="1"/>
      <c r="F190" s="37"/>
      <c r="G190" s="37"/>
      <c r="H190" s="36"/>
    </row>
    <row r="191" spans="1:8" s="17" customFormat="1" ht="17.100000000000001" customHeight="1">
      <c r="A191" s="35"/>
      <c r="D191" s="36"/>
      <c r="E191" s="1"/>
      <c r="F191" s="37"/>
      <c r="G191" s="37"/>
      <c r="H191" s="36"/>
    </row>
    <row r="192" spans="1:8" s="17" customFormat="1" ht="17.100000000000001" customHeight="1">
      <c r="A192" s="35"/>
      <c r="D192" s="36"/>
      <c r="E192" s="1"/>
      <c r="F192" s="37"/>
      <c r="G192" s="37"/>
      <c r="H192" s="36"/>
    </row>
    <row r="193" spans="1:8" s="17" customFormat="1" ht="17.100000000000001" customHeight="1">
      <c r="A193" s="35"/>
      <c r="D193" s="36"/>
      <c r="E193" s="1"/>
      <c r="F193" s="37"/>
      <c r="G193" s="37"/>
      <c r="H193" s="36"/>
    </row>
    <row r="194" spans="1:8" s="17" customFormat="1" ht="17.100000000000001" customHeight="1">
      <c r="A194" s="35"/>
      <c r="D194" s="36"/>
      <c r="E194" s="1"/>
      <c r="F194" s="37"/>
      <c r="G194" s="37"/>
      <c r="H194" s="36"/>
    </row>
    <row r="195" spans="1:8" s="17" customFormat="1" ht="17.100000000000001" customHeight="1">
      <c r="A195" s="35"/>
      <c r="D195" s="36"/>
      <c r="E195" s="1"/>
      <c r="F195" s="37"/>
      <c r="G195" s="37"/>
      <c r="H195" s="36"/>
    </row>
    <row r="196" spans="1:8" s="17" customFormat="1" ht="17.100000000000001" customHeight="1">
      <c r="A196" s="35"/>
      <c r="D196" s="36"/>
      <c r="E196" s="1"/>
      <c r="F196" s="37"/>
      <c r="G196" s="37"/>
      <c r="H196" s="36"/>
    </row>
    <row r="197" spans="1:8" s="17" customFormat="1" ht="17.100000000000001" customHeight="1">
      <c r="A197" s="35"/>
      <c r="D197" s="36"/>
      <c r="E197" s="1"/>
      <c r="F197" s="37"/>
      <c r="G197" s="37"/>
      <c r="H197" s="36"/>
    </row>
    <row r="198" spans="1:8" s="17" customFormat="1" ht="17.100000000000001" customHeight="1">
      <c r="A198" s="35"/>
      <c r="D198" s="36"/>
      <c r="E198" s="1"/>
      <c r="F198" s="37"/>
      <c r="G198" s="37"/>
      <c r="H198" s="36"/>
    </row>
    <row r="199" spans="1:8" s="17" customFormat="1" ht="17.100000000000001" customHeight="1">
      <c r="A199" s="35"/>
      <c r="D199" s="36"/>
      <c r="E199" s="1"/>
      <c r="F199" s="37"/>
      <c r="G199" s="37"/>
      <c r="H199" s="36"/>
    </row>
    <row r="200" spans="1:8" s="17" customFormat="1" ht="17.100000000000001" customHeight="1">
      <c r="A200" s="35"/>
      <c r="D200" s="36"/>
      <c r="E200" s="1"/>
      <c r="F200" s="37"/>
      <c r="G200" s="37"/>
      <c r="H200" s="36"/>
    </row>
    <row r="201" spans="1:8" s="17" customFormat="1" ht="17.100000000000001" customHeight="1">
      <c r="A201" s="35"/>
      <c r="D201" s="36"/>
      <c r="E201" s="1"/>
      <c r="F201" s="37"/>
      <c r="G201" s="37"/>
      <c r="H201" s="36"/>
    </row>
    <row r="202" spans="1:8" s="17" customFormat="1" ht="17.100000000000001" customHeight="1">
      <c r="A202" s="35"/>
      <c r="D202" s="36"/>
      <c r="E202" s="1"/>
      <c r="F202" s="37"/>
      <c r="G202" s="37"/>
      <c r="H202" s="36"/>
    </row>
    <row r="203" spans="1:8" s="17" customFormat="1" ht="17.100000000000001" customHeight="1">
      <c r="A203" s="35"/>
      <c r="D203" s="36"/>
      <c r="E203" s="1"/>
      <c r="F203" s="37"/>
      <c r="G203" s="37"/>
      <c r="H203" s="36"/>
    </row>
    <row r="204" spans="1:8" s="17" customFormat="1" ht="17.100000000000001" customHeight="1">
      <c r="A204" s="35"/>
      <c r="D204" s="36"/>
      <c r="E204" s="1"/>
      <c r="F204" s="37"/>
      <c r="G204" s="37"/>
      <c r="H204" s="36"/>
    </row>
    <row r="205" spans="1:8" s="17" customFormat="1" ht="17.100000000000001" customHeight="1">
      <c r="A205" s="35"/>
      <c r="D205" s="36"/>
      <c r="E205" s="1"/>
      <c r="F205" s="37"/>
      <c r="G205" s="37"/>
      <c r="H205" s="36"/>
    </row>
    <row r="206" spans="1:8" s="17" customFormat="1" ht="17.100000000000001" customHeight="1">
      <c r="A206" s="38"/>
      <c r="B206" s="37"/>
      <c r="C206" s="37"/>
      <c r="D206" s="36"/>
      <c r="E206" s="1"/>
      <c r="F206" s="37"/>
      <c r="G206" s="37"/>
      <c r="H206" s="36"/>
    </row>
    <row r="207" spans="1:8" s="17" customFormat="1" ht="17.100000000000001" customHeight="1">
      <c r="A207" s="38"/>
      <c r="B207" s="37"/>
      <c r="C207" s="37"/>
      <c r="D207" s="36"/>
      <c r="E207" s="1"/>
      <c r="F207" s="37"/>
      <c r="G207" s="37"/>
      <c r="H207" s="36"/>
    </row>
  </sheetData>
  <mergeCells count="8">
    <mergeCell ref="A17:D19"/>
    <mergeCell ref="A1:H1"/>
    <mergeCell ref="A3:D3"/>
    <mergeCell ref="E3:H3"/>
    <mergeCell ref="A8:A9"/>
    <mergeCell ref="B8:B9"/>
    <mergeCell ref="C8:C9"/>
    <mergeCell ref="D8:D9"/>
  </mergeCells>
  <phoneticPr fontId="2" type="noConversion"/>
  <pageMargins left="0.27559055118110237" right="0.27559055118110237" top="0.74803149606299213" bottom="0.27559055118110237" header="0.31496062992125984" footer="0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4"/>
  <sheetViews>
    <sheetView tabSelected="1" workbookViewId="0">
      <selection activeCell="C19" sqref="C19"/>
    </sheetView>
  </sheetViews>
  <sheetFormatPr defaultRowHeight="17.100000000000001" customHeight="1"/>
  <cols>
    <col min="1" max="1" width="40.625" style="60" customWidth="1"/>
    <col min="2" max="3" width="16.625" style="37" customWidth="1"/>
    <col min="4" max="4" width="10.625" style="1" customWidth="1"/>
    <col min="5" max="6" width="11.625" style="2" bestFit="1" customWidth="1"/>
    <col min="7" max="16384" width="9" style="2"/>
  </cols>
  <sheetData>
    <row r="1" spans="1:5" ht="27.75" customHeight="1">
      <c r="A1" s="119" t="s">
        <v>56</v>
      </c>
      <c r="B1" s="119"/>
      <c r="C1" s="119"/>
      <c r="D1" s="119"/>
      <c r="E1" s="1"/>
    </row>
    <row r="2" spans="1:5" ht="17.100000000000001" customHeight="1">
      <c r="A2" s="39"/>
      <c r="B2" s="40"/>
      <c r="C2" s="40"/>
      <c r="D2" s="3" t="s">
        <v>113</v>
      </c>
      <c r="E2" s="1"/>
    </row>
    <row r="3" spans="1:5" ht="17.100000000000001" customHeight="1">
      <c r="A3" s="41" t="s">
        <v>57</v>
      </c>
      <c r="B3" s="5" t="s">
        <v>58</v>
      </c>
      <c r="C3" s="5" t="s">
        <v>59</v>
      </c>
      <c r="D3" s="6" t="s">
        <v>60</v>
      </c>
      <c r="E3" s="1"/>
    </row>
    <row r="4" spans="1:5" s="12" customFormat="1" ht="17.100000000000001" customHeight="1">
      <c r="A4" s="42" t="s">
        <v>61</v>
      </c>
      <c r="B4" s="43">
        <f>B5+B11+B29+B44+B46+B47+B52+B48+B49</f>
        <v>6935952848</v>
      </c>
      <c r="C4" s="43">
        <f>C5+C11+C29+C44+C46+C47+C52+C48+C49</f>
        <v>7159891706</v>
      </c>
      <c r="D4" s="15">
        <f t="shared" ref="D4:D26" si="0">C4/B4</f>
        <v>1.0322866753721622</v>
      </c>
      <c r="E4" s="11"/>
    </row>
    <row r="5" spans="1:5" s="44" customFormat="1" ht="17.100000000000001" customHeight="1">
      <c r="A5" s="13" t="s">
        <v>62</v>
      </c>
      <c r="B5" s="14">
        <f>B6</f>
        <v>984460000</v>
      </c>
      <c r="C5" s="14">
        <f>C6</f>
        <v>984460000</v>
      </c>
      <c r="D5" s="15">
        <f t="shared" si="0"/>
        <v>1</v>
      </c>
    </row>
    <row r="6" spans="1:5" s="45" customFormat="1" ht="17.100000000000001" customHeight="1">
      <c r="A6" s="18" t="s">
        <v>80</v>
      </c>
      <c r="B6" s="19">
        <f>SUM(B7:B10)</f>
        <v>984460000</v>
      </c>
      <c r="C6" s="19">
        <f>SUM(C7:C10)</f>
        <v>984460000</v>
      </c>
      <c r="D6" s="20">
        <f t="shared" si="0"/>
        <v>1</v>
      </c>
    </row>
    <row r="7" spans="1:5" s="17" customFormat="1" ht="17.100000000000001" customHeight="1">
      <c r="A7" s="18" t="s">
        <v>63</v>
      </c>
      <c r="B7" s="19">
        <v>409000000</v>
      </c>
      <c r="C7" s="19">
        <v>409000000</v>
      </c>
      <c r="D7" s="20">
        <f t="shared" si="0"/>
        <v>1</v>
      </c>
    </row>
    <row r="8" spans="1:5" s="17" customFormat="1" ht="17.100000000000001" customHeight="1">
      <c r="A8" s="18" t="s">
        <v>64</v>
      </c>
      <c r="B8" s="19">
        <v>200000000</v>
      </c>
      <c r="C8" s="19">
        <v>200000000</v>
      </c>
      <c r="D8" s="20">
        <f t="shared" si="0"/>
        <v>1</v>
      </c>
    </row>
    <row r="9" spans="1:5" s="17" customFormat="1" ht="17.100000000000001" customHeight="1">
      <c r="A9" s="18" t="s">
        <v>65</v>
      </c>
      <c r="B9" s="19">
        <v>350000000</v>
      </c>
      <c r="C9" s="19">
        <v>350000000</v>
      </c>
      <c r="D9" s="20">
        <f t="shared" ref="D9" si="1">C9/B9</f>
        <v>1</v>
      </c>
    </row>
    <row r="10" spans="1:5" s="17" customFormat="1" ht="17.100000000000001" customHeight="1">
      <c r="A10" s="18" t="s">
        <v>91</v>
      </c>
      <c r="B10" s="19">
        <v>25460000</v>
      </c>
      <c r="C10" s="19">
        <v>25460000</v>
      </c>
      <c r="D10" s="20">
        <f t="shared" si="0"/>
        <v>1</v>
      </c>
    </row>
    <row r="11" spans="1:5" s="47" customFormat="1" ht="17.100000000000001" customHeight="1">
      <c r="A11" s="13" t="s">
        <v>66</v>
      </c>
      <c r="B11" s="14">
        <f>SUM(B12:B28)</f>
        <v>979637392</v>
      </c>
      <c r="C11" s="14">
        <f>SUM(C12:C28)</f>
        <v>884017920</v>
      </c>
      <c r="D11" s="15">
        <f t="shared" si="0"/>
        <v>0.9023929948153715</v>
      </c>
    </row>
    <row r="12" spans="1:5" s="45" customFormat="1" ht="17.100000000000001" customHeight="1">
      <c r="A12" s="91" t="s">
        <v>74</v>
      </c>
      <c r="B12" s="19">
        <v>2000000</v>
      </c>
      <c r="C12" s="19">
        <v>1000000</v>
      </c>
      <c r="D12" s="20">
        <f t="shared" si="0"/>
        <v>0.5</v>
      </c>
    </row>
    <row r="13" spans="1:5" s="45" customFormat="1" ht="17.100000000000001" customHeight="1">
      <c r="A13" s="92" t="s">
        <v>75</v>
      </c>
      <c r="B13" s="19">
        <v>140000000</v>
      </c>
      <c r="C13" s="19">
        <v>140000000</v>
      </c>
      <c r="D13" s="20">
        <f t="shared" si="0"/>
        <v>1</v>
      </c>
    </row>
    <row r="14" spans="1:5" s="49" customFormat="1" ht="17.100000000000001" customHeight="1">
      <c r="A14" s="92" t="s">
        <v>76</v>
      </c>
      <c r="B14" s="19">
        <v>72720000</v>
      </c>
      <c r="C14" s="19">
        <v>72720000</v>
      </c>
      <c r="D14" s="20">
        <f t="shared" si="0"/>
        <v>1</v>
      </c>
    </row>
    <row r="15" spans="1:5" s="49" customFormat="1" ht="17.100000000000001" customHeight="1">
      <c r="A15" s="92" t="s">
        <v>77</v>
      </c>
      <c r="B15" s="19">
        <v>50000000</v>
      </c>
      <c r="C15" s="19">
        <v>54000000</v>
      </c>
      <c r="D15" s="20">
        <f t="shared" si="0"/>
        <v>1.08</v>
      </c>
    </row>
    <row r="16" spans="1:5" s="49" customFormat="1" ht="17.100000000000001" customHeight="1">
      <c r="A16" s="92" t="s">
        <v>78</v>
      </c>
      <c r="B16" s="19">
        <v>278404320</v>
      </c>
      <c r="C16" s="19">
        <v>135106560</v>
      </c>
      <c r="D16" s="20">
        <f t="shared" si="0"/>
        <v>0.48528902137725449</v>
      </c>
    </row>
    <row r="17" spans="1:6" s="49" customFormat="1" ht="17.100000000000001" customHeight="1">
      <c r="A17" s="92" t="s">
        <v>79</v>
      </c>
      <c r="B17" s="19">
        <v>114964352</v>
      </c>
      <c r="C17" s="19">
        <v>196107000</v>
      </c>
      <c r="D17" s="20">
        <f t="shared" si="0"/>
        <v>1.7058070313830846</v>
      </c>
    </row>
    <row r="18" spans="1:6" s="49" customFormat="1" ht="17.100000000000001" customHeight="1">
      <c r="A18" s="92" t="s">
        <v>103</v>
      </c>
      <c r="B18" s="19">
        <v>33009720</v>
      </c>
      <c r="C18" s="19">
        <v>30000000</v>
      </c>
      <c r="D18" s="20">
        <f t="shared" si="0"/>
        <v>0.9088232193426663</v>
      </c>
    </row>
    <row r="19" spans="1:6" s="49" customFormat="1" ht="17.100000000000001" customHeight="1">
      <c r="A19" s="92" t="s">
        <v>104</v>
      </c>
      <c r="B19" s="19">
        <v>5000000</v>
      </c>
      <c r="C19" s="19">
        <v>2500000</v>
      </c>
      <c r="D19" s="20">
        <f t="shared" si="0"/>
        <v>0.5</v>
      </c>
    </row>
    <row r="20" spans="1:6" s="49" customFormat="1" ht="17.100000000000001" customHeight="1">
      <c r="A20" s="92" t="s">
        <v>105</v>
      </c>
      <c r="B20" s="19">
        <v>38500000</v>
      </c>
      <c r="C20" s="19">
        <v>35000000</v>
      </c>
      <c r="D20" s="20">
        <f t="shared" si="0"/>
        <v>0.90909090909090906</v>
      </c>
    </row>
    <row r="21" spans="1:6" s="49" customFormat="1" ht="17.100000000000001" customHeight="1">
      <c r="A21" s="92" t="s">
        <v>106</v>
      </c>
      <c r="B21" s="19">
        <v>12000000</v>
      </c>
      <c r="C21" s="19">
        <v>12000000</v>
      </c>
      <c r="D21" s="20">
        <f t="shared" si="0"/>
        <v>1</v>
      </c>
    </row>
    <row r="22" spans="1:6" s="49" customFormat="1" ht="17.100000000000001" customHeight="1">
      <c r="A22" s="92" t="s">
        <v>107</v>
      </c>
      <c r="B22" s="19">
        <v>28000000</v>
      </c>
      <c r="C22" s="19">
        <v>25000000</v>
      </c>
      <c r="D22" s="20">
        <f t="shared" si="0"/>
        <v>0.8928571428571429</v>
      </c>
    </row>
    <row r="23" spans="1:6" s="49" customFormat="1" ht="17.100000000000001" customHeight="1">
      <c r="A23" s="92" t="s">
        <v>108</v>
      </c>
      <c r="B23" s="19">
        <v>7000000</v>
      </c>
      <c r="C23" s="19">
        <v>7000000</v>
      </c>
      <c r="D23" s="20">
        <f t="shared" si="0"/>
        <v>1</v>
      </c>
    </row>
    <row r="24" spans="1:6" s="49" customFormat="1" ht="17.100000000000001" customHeight="1">
      <c r="A24" s="92" t="s">
        <v>109</v>
      </c>
      <c r="B24" s="19">
        <v>4999000</v>
      </c>
      <c r="C24" s="19">
        <v>5000000</v>
      </c>
      <c r="D24" s="20">
        <f t="shared" si="0"/>
        <v>1.0002000400080016</v>
      </c>
    </row>
    <row r="25" spans="1:6" s="49" customFormat="1" ht="17.100000000000001" customHeight="1">
      <c r="A25" s="92" t="s">
        <v>110</v>
      </c>
      <c r="B25" s="19">
        <v>126100000</v>
      </c>
      <c r="C25" s="19">
        <v>114636360</v>
      </c>
      <c r="D25" s="20">
        <f t="shared" si="0"/>
        <v>0.90909088025376683</v>
      </c>
    </row>
    <row r="26" spans="1:6" s="49" customFormat="1" ht="17.100000000000001" customHeight="1">
      <c r="A26" s="92" t="s">
        <v>111</v>
      </c>
      <c r="B26" s="19">
        <v>47040000</v>
      </c>
      <c r="C26" s="19">
        <v>32928000</v>
      </c>
      <c r="D26" s="20">
        <f t="shared" si="0"/>
        <v>0.7</v>
      </c>
    </row>
    <row r="27" spans="1:6" s="49" customFormat="1" ht="17.100000000000001" customHeight="1">
      <c r="A27" s="92" t="s">
        <v>112</v>
      </c>
      <c r="B27" s="19">
        <v>19900000</v>
      </c>
      <c r="C27" s="19">
        <v>19900000</v>
      </c>
      <c r="D27" s="20">
        <f t="shared" ref="D27" si="2">C27/B27</f>
        <v>1</v>
      </c>
    </row>
    <row r="28" spans="1:6" s="49" customFormat="1" ht="17.100000000000001" customHeight="1">
      <c r="A28" s="92" t="s">
        <v>235</v>
      </c>
      <c r="B28" s="24"/>
      <c r="C28" s="24">
        <v>1120000</v>
      </c>
      <c r="D28" s="20"/>
    </row>
    <row r="29" spans="1:6" s="53" customFormat="1" ht="17.100000000000001" customHeight="1">
      <c r="A29" s="30" t="s">
        <v>67</v>
      </c>
      <c r="B29" s="14">
        <f>SUM(B30,B33:B40,B43)</f>
        <v>3383235210</v>
      </c>
      <c r="C29" s="14">
        <f>SUM(C30,C33:C40,C43)</f>
        <v>3318841372</v>
      </c>
      <c r="D29" s="52">
        <f t="shared" ref="D29:D43" si="3">C29/B29</f>
        <v>0.98096678652147273</v>
      </c>
      <c r="F29" s="93"/>
    </row>
    <row r="30" spans="1:6" s="49" customFormat="1" ht="17.100000000000001" customHeight="1">
      <c r="A30" s="48" t="s">
        <v>92</v>
      </c>
      <c r="B30" s="19">
        <f>SUM(B31:B32)</f>
        <v>17496000</v>
      </c>
      <c r="C30" s="19">
        <f>SUM(C31:C32)</f>
        <v>17951000</v>
      </c>
      <c r="D30" s="50">
        <f t="shared" si="3"/>
        <v>1.0260059442158207</v>
      </c>
      <c r="F30" s="54"/>
    </row>
    <row r="31" spans="1:6" s="49" customFormat="1" ht="17.100000000000001" customHeight="1">
      <c r="A31" s="48" t="s">
        <v>114</v>
      </c>
      <c r="B31" s="19">
        <v>2496000</v>
      </c>
      <c r="C31" s="19">
        <v>2496000</v>
      </c>
      <c r="D31" s="50">
        <f t="shared" si="3"/>
        <v>1</v>
      </c>
      <c r="F31" s="54"/>
    </row>
    <row r="32" spans="1:6" s="49" customFormat="1" ht="17.100000000000001" customHeight="1">
      <c r="A32" s="48" t="s">
        <v>115</v>
      </c>
      <c r="B32" s="19">
        <v>15000000</v>
      </c>
      <c r="C32" s="19">
        <v>15455000</v>
      </c>
      <c r="D32" s="50">
        <f t="shared" si="3"/>
        <v>1.0303333333333333</v>
      </c>
      <c r="F32" s="54"/>
    </row>
    <row r="33" spans="1:4" s="49" customFormat="1" ht="17.100000000000001" customHeight="1">
      <c r="A33" s="48" t="s">
        <v>93</v>
      </c>
      <c r="B33" s="19">
        <v>12690200</v>
      </c>
      <c r="C33" s="19">
        <v>12043700</v>
      </c>
      <c r="D33" s="50">
        <f t="shared" si="3"/>
        <v>0.94905517643535953</v>
      </c>
    </row>
    <row r="34" spans="1:4" s="49" customFormat="1" ht="17.100000000000001" customHeight="1">
      <c r="A34" s="48" t="s">
        <v>94</v>
      </c>
      <c r="B34" s="19">
        <v>20440100</v>
      </c>
      <c r="C34" s="19"/>
      <c r="D34" s="50">
        <f t="shared" si="3"/>
        <v>0</v>
      </c>
    </row>
    <row r="35" spans="1:4" s="49" customFormat="1" ht="17.100000000000001" customHeight="1">
      <c r="A35" s="48" t="s">
        <v>95</v>
      </c>
      <c r="B35" s="19">
        <v>40847000</v>
      </c>
      <c r="C35" s="19">
        <v>32758000</v>
      </c>
      <c r="D35" s="50">
        <f t="shared" si="3"/>
        <v>0.8019683208069136</v>
      </c>
    </row>
    <row r="36" spans="1:4" s="49" customFormat="1" ht="17.100000000000001" customHeight="1">
      <c r="A36" s="48" t="s">
        <v>96</v>
      </c>
      <c r="B36" s="19">
        <v>63000000</v>
      </c>
      <c r="C36" s="19"/>
      <c r="D36" s="50">
        <f t="shared" ref="D36:D37" si="4">C36/B36</f>
        <v>0</v>
      </c>
    </row>
    <row r="37" spans="1:4" s="49" customFormat="1" ht="17.100000000000001" customHeight="1">
      <c r="A37" s="48" t="s">
        <v>97</v>
      </c>
      <c r="B37" s="19">
        <v>2300000000</v>
      </c>
      <c r="C37" s="19">
        <v>2320748617</v>
      </c>
      <c r="D37" s="50">
        <f t="shared" si="4"/>
        <v>1.0090211378260869</v>
      </c>
    </row>
    <row r="38" spans="1:4" s="49" customFormat="1" ht="17.100000000000001" customHeight="1">
      <c r="A38" s="48" t="s">
        <v>98</v>
      </c>
      <c r="B38" s="19">
        <v>274320000</v>
      </c>
      <c r="C38" s="19">
        <v>313125500</v>
      </c>
      <c r="D38" s="50">
        <f t="shared" si="3"/>
        <v>1.1414607028288131</v>
      </c>
    </row>
    <row r="39" spans="1:4" s="49" customFormat="1" ht="17.100000000000001" customHeight="1">
      <c r="A39" s="48" t="s">
        <v>99</v>
      </c>
      <c r="B39" s="19">
        <v>603854710</v>
      </c>
      <c r="C39" s="19">
        <v>572557355</v>
      </c>
      <c r="D39" s="50">
        <f t="shared" si="3"/>
        <v>0.94817071974150868</v>
      </c>
    </row>
    <row r="40" spans="1:4" s="49" customFormat="1" ht="17.100000000000001" customHeight="1">
      <c r="A40" s="48" t="s">
        <v>100</v>
      </c>
      <c r="B40" s="19">
        <f>SUM(B41:B42)</f>
        <v>41245000</v>
      </c>
      <c r="C40" s="19">
        <f>SUM(C41:C42)</f>
        <v>40315000</v>
      </c>
      <c r="D40" s="50">
        <f t="shared" si="3"/>
        <v>0.97745181234088985</v>
      </c>
    </row>
    <row r="41" spans="1:4" s="49" customFormat="1" ht="17.100000000000001" customHeight="1">
      <c r="A41" s="18" t="s">
        <v>236</v>
      </c>
      <c r="B41" s="19">
        <v>36295000</v>
      </c>
      <c r="C41" s="19">
        <v>35365000</v>
      </c>
      <c r="D41" s="50">
        <f t="shared" si="3"/>
        <v>0.97437663590026169</v>
      </c>
    </row>
    <row r="42" spans="1:4" s="49" customFormat="1" ht="17.100000000000001" customHeight="1">
      <c r="A42" s="18" t="s">
        <v>237</v>
      </c>
      <c r="B42" s="19">
        <v>4950000</v>
      </c>
      <c r="C42" s="19">
        <v>4950000</v>
      </c>
      <c r="D42" s="50">
        <f t="shared" si="3"/>
        <v>1</v>
      </c>
    </row>
    <row r="43" spans="1:4" s="49" customFormat="1" ht="17.100000000000001" customHeight="1">
      <c r="A43" s="48" t="s">
        <v>116</v>
      </c>
      <c r="B43" s="19">
        <v>9342200</v>
      </c>
      <c r="C43" s="19">
        <v>9342200</v>
      </c>
      <c r="D43" s="50">
        <f t="shared" si="3"/>
        <v>1</v>
      </c>
    </row>
    <row r="44" spans="1:4" s="53" customFormat="1" ht="17.100000000000001" customHeight="1">
      <c r="A44" s="30" t="s">
        <v>68</v>
      </c>
      <c r="B44" s="14">
        <f>B45</f>
        <v>123388812</v>
      </c>
      <c r="C44" s="14">
        <f>C45</f>
        <v>167248161</v>
      </c>
      <c r="D44" s="15">
        <f>C44/B44</f>
        <v>1.3554564493254055</v>
      </c>
    </row>
    <row r="45" spans="1:4" s="53" customFormat="1" ht="17.100000000000001" customHeight="1">
      <c r="A45" s="46" t="s">
        <v>69</v>
      </c>
      <c r="B45" s="87">
        <v>123388812</v>
      </c>
      <c r="C45" s="55">
        <v>167248161</v>
      </c>
      <c r="D45" s="56">
        <f>C45/B45</f>
        <v>1.3554564493254055</v>
      </c>
    </row>
    <row r="46" spans="1:4" s="53" customFormat="1" ht="17.100000000000001" customHeight="1">
      <c r="A46" s="33" t="s">
        <v>70</v>
      </c>
      <c r="B46" s="32">
        <v>16200000</v>
      </c>
      <c r="C46" s="32">
        <v>1890000</v>
      </c>
      <c r="D46" s="15">
        <f>C46/B46</f>
        <v>0.11666666666666667</v>
      </c>
    </row>
    <row r="47" spans="1:4" s="44" customFormat="1" ht="17.100000000000001" customHeight="1">
      <c r="A47" s="79" t="s">
        <v>71</v>
      </c>
      <c r="B47" s="32">
        <v>0</v>
      </c>
      <c r="C47" s="32">
        <v>210000000</v>
      </c>
      <c r="D47" s="81"/>
    </row>
    <row r="48" spans="1:4" s="44" customFormat="1" ht="17.100000000000001" customHeight="1">
      <c r="A48" s="94" t="s">
        <v>117</v>
      </c>
      <c r="B48" s="95">
        <v>30000000</v>
      </c>
      <c r="C48" s="95">
        <v>30000000</v>
      </c>
      <c r="D48" s="90">
        <f>C48/B48</f>
        <v>1</v>
      </c>
    </row>
    <row r="49" spans="1:4" s="53" customFormat="1" ht="17.100000000000001" customHeight="1">
      <c r="A49" s="30" t="s">
        <v>82</v>
      </c>
      <c r="B49" s="14">
        <f>SUM(B50:B51)</f>
        <v>6000000</v>
      </c>
      <c r="C49" s="14">
        <f>SUM(C50:C51)</f>
        <v>150402819</v>
      </c>
      <c r="D49" s="15">
        <f>C49/B49</f>
        <v>25.0671365</v>
      </c>
    </row>
    <row r="50" spans="1:4" s="49" customFormat="1" ht="17.100000000000001" customHeight="1">
      <c r="A50" s="48" t="s">
        <v>101</v>
      </c>
      <c r="B50" s="22">
        <v>1000000</v>
      </c>
      <c r="C50" s="22">
        <v>146808681</v>
      </c>
      <c r="D50" s="20">
        <f>C50/B50</f>
        <v>146.80868100000001</v>
      </c>
    </row>
    <row r="51" spans="1:4" s="49" customFormat="1" ht="17.100000000000001" customHeight="1">
      <c r="A51" s="48" t="s">
        <v>102</v>
      </c>
      <c r="B51" s="22">
        <v>5000000</v>
      </c>
      <c r="C51" s="22">
        <v>3594138</v>
      </c>
      <c r="D51" s="20">
        <f>C51/B51</f>
        <v>0.71882760000000001</v>
      </c>
    </row>
    <row r="52" spans="1:4" s="53" customFormat="1" ht="17.100000000000001" customHeight="1">
      <c r="A52" s="33" t="s">
        <v>83</v>
      </c>
      <c r="B52" s="34">
        <v>1413031434</v>
      </c>
      <c r="C52" s="34">
        <v>1413031434</v>
      </c>
      <c r="D52" s="9">
        <f>C52/B52</f>
        <v>1</v>
      </c>
    </row>
    <row r="53" spans="1:4" s="49" customFormat="1" ht="17.100000000000001" customHeight="1">
      <c r="A53" s="57"/>
      <c r="B53" s="58"/>
      <c r="C53" s="58"/>
      <c r="D53" s="59"/>
    </row>
    <row r="54" spans="1:4" s="49" customFormat="1" ht="17.100000000000001" customHeight="1">
      <c r="A54" s="57"/>
      <c r="B54" s="58"/>
      <c r="C54" s="58"/>
      <c r="D54" s="59"/>
    </row>
  </sheetData>
  <mergeCells count="1">
    <mergeCell ref="A1:D1"/>
  </mergeCells>
  <phoneticPr fontId="2" type="noConversion"/>
  <printOptions horizontalCentered="1"/>
  <pageMargins left="0.6692913385826772" right="0.6692913385826772" top="0.74803149606299213" bottom="0.27559055118110237" header="0" footer="0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556"/>
  <sheetViews>
    <sheetView topLeftCell="A40" workbookViewId="0">
      <selection activeCell="C117" sqref="C117"/>
    </sheetView>
  </sheetViews>
  <sheetFormatPr defaultRowHeight="16.5"/>
  <cols>
    <col min="1" max="1" width="40.625" style="78" customWidth="1"/>
    <col min="2" max="3" width="16.625" style="37" customWidth="1"/>
    <col min="4" max="4" width="10.625" style="36" customWidth="1"/>
    <col min="5" max="5" width="14.25" style="66" bestFit="1" customWidth="1"/>
    <col min="6" max="6" width="12.75" style="66" bestFit="1" customWidth="1"/>
    <col min="7" max="38" width="9" style="66"/>
    <col min="39" max="16384" width="9" style="67"/>
  </cols>
  <sheetData>
    <row r="1" spans="1:38" s="2" customFormat="1" ht="29.25" customHeight="1">
      <c r="A1" s="130" t="s">
        <v>39</v>
      </c>
      <c r="B1" s="130"/>
      <c r="C1" s="130"/>
      <c r="D1" s="130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</row>
    <row r="2" spans="1:38" s="2" customFormat="1" ht="17.100000000000001" customHeight="1">
      <c r="A2" s="61"/>
      <c r="B2" s="40"/>
      <c r="C2" s="40"/>
      <c r="D2" s="3" t="s">
        <v>113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</row>
    <row r="3" spans="1:38" s="2" customFormat="1" ht="17.100000000000001" customHeight="1">
      <c r="A3" s="4" t="s">
        <v>41</v>
      </c>
      <c r="B3" s="5" t="s">
        <v>34</v>
      </c>
      <c r="C3" s="5" t="s">
        <v>33</v>
      </c>
      <c r="D3" s="6" t="s">
        <v>32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</row>
    <row r="4" spans="1:38" s="12" customFormat="1" ht="17.100000000000001" customHeight="1">
      <c r="A4" s="62" t="s">
        <v>31</v>
      </c>
      <c r="B4" s="43">
        <f>B5+B10+B25+B26+B35+B40+B96+B102+B111+B112+B113+B114+B115</f>
        <v>6934952848</v>
      </c>
      <c r="C4" s="43">
        <f>C5+C10+C25+C26+C35+C40+C96+C102+C111+C112+C113+C114+C115</f>
        <v>7159891706</v>
      </c>
      <c r="D4" s="63">
        <f t="shared" ref="D4:D40" si="0">C4/B4</f>
        <v>1.0324355281038242</v>
      </c>
      <c r="E4" s="109"/>
      <c r="F4" s="65"/>
      <c r="G4" s="65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</row>
    <row r="5" spans="1:38" s="44" customFormat="1" ht="17.100000000000001" customHeight="1">
      <c r="A5" s="13" t="s">
        <v>0</v>
      </c>
      <c r="B5" s="14">
        <f>SUM(B6:B9)</f>
        <v>161152300</v>
      </c>
      <c r="C5" s="14">
        <f>SUM(C6:C9)</f>
        <v>136165124</v>
      </c>
      <c r="D5" s="15">
        <f t="shared" si="0"/>
        <v>0.84494682359482298</v>
      </c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</row>
    <row r="6" spans="1:38" s="17" customFormat="1" ht="17.100000000000001" customHeight="1">
      <c r="A6" s="18" t="s">
        <v>1</v>
      </c>
      <c r="B6" s="19">
        <v>78141710</v>
      </c>
      <c r="C6" s="19">
        <v>78141710</v>
      </c>
      <c r="D6" s="20">
        <f t="shared" si="0"/>
        <v>1</v>
      </c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</row>
    <row r="7" spans="1:38" s="17" customFormat="1" ht="17.100000000000001" customHeight="1">
      <c r="A7" s="18" t="s">
        <v>2</v>
      </c>
      <c r="B7" s="19">
        <v>8800410</v>
      </c>
      <c r="C7" s="19">
        <v>8485500</v>
      </c>
      <c r="D7" s="20">
        <f t="shared" si="0"/>
        <v>0.96421643991586758</v>
      </c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</row>
    <row r="8" spans="1:38" s="17" customFormat="1" ht="17.100000000000001" customHeight="1">
      <c r="A8" s="18" t="s">
        <v>3</v>
      </c>
      <c r="B8" s="19">
        <v>5845180</v>
      </c>
      <c r="C8" s="19">
        <v>5870840</v>
      </c>
      <c r="D8" s="20">
        <f t="shared" si="0"/>
        <v>1.0043899417981996</v>
      </c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</row>
    <row r="9" spans="1:38" s="17" customFormat="1" ht="17.100000000000001" customHeight="1">
      <c r="A9" s="46" t="s">
        <v>4</v>
      </c>
      <c r="B9" s="24">
        <v>68365000</v>
      </c>
      <c r="C9" s="24">
        <v>43667074</v>
      </c>
      <c r="D9" s="26">
        <f t="shared" si="0"/>
        <v>0.63873435237329046</v>
      </c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</row>
    <row r="10" spans="1:38" s="44" customFormat="1" ht="15.75" customHeight="1">
      <c r="A10" s="13" t="s">
        <v>5</v>
      </c>
      <c r="B10" s="14">
        <f>B11+B17+B19</f>
        <v>267889250</v>
      </c>
      <c r="C10" s="14">
        <f>C11+C17+C19</f>
        <v>232377069</v>
      </c>
      <c r="D10" s="15">
        <f t="shared" si="0"/>
        <v>0.8674370808085804</v>
      </c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</row>
    <row r="11" spans="1:38" s="17" customFormat="1" ht="17.100000000000001" customHeight="1">
      <c r="A11" s="18" t="s">
        <v>6</v>
      </c>
      <c r="B11" s="19">
        <f>SUM(B12:B16)</f>
        <v>84500000</v>
      </c>
      <c r="C11" s="19">
        <f>SUM(C12:C16)</f>
        <v>84459260</v>
      </c>
      <c r="D11" s="20">
        <f t="shared" si="0"/>
        <v>0.99951786982248525</v>
      </c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</row>
    <row r="12" spans="1:38" s="17" customFormat="1" ht="17.100000000000001" customHeight="1">
      <c r="A12" s="48" t="s">
        <v>7</v>
      </c>
      <c r="B12" s="19">
        <v>37000000</v>
      </c>
      <c r="C12" s="19">
        <v>34808800</v>
      </c>
      <c r="D12" s="20">
        <f t="shared" si="0"/>
        <v>0.94077837837837841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</row>
    <row r="13" spans="1:38" s="17" customFormat="1" ht="17.100000000000001" customHeight="1">
      <c r="A13" s="48" t="s">
        <v>8</v>
      </c>
      <c r="B13" s="19">
        <v>1500000</v>
      </c>
      <c r="C13" s="19">
        <v>782000</v>
      </c>
      <c r="D13" s="20">
        <f t="shared" si="0"/>
        <v>0.52133333333333332</v>
      </c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</row>
    <row r="14" spans="1:38" s="17" customFormat="1" ht="17.100000000000001" customHeight="1">
      <c r="A14" s="48" t="s">
        <v>9</v>
      </c>
      <c r="B14" s="19">
        <v>20000000</v>
      </c>
      <c r="C14" s="19">
        <v>18663460</v>
      </c>
      <c r="D14" s="20">
        <f t="shared" si="0"/>
        <v>0.93317300000000003</v>
      </c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</row>
    <row r="15" spans="1:38" s="17" customFormat="1" ht="17.100000000000001" customHeight="1">
      <c r="A15" s="48" t="s">
        <v>10</v>
      </c>
      <c r="B15" s="19">
        <v>20000000</v>
      </c>
      <c r="C15" s="19">
        <v>24205000</v>
      </c>
      <c r="D15" s="20">
        <f t="shared" si="0"/>
        <v>1.21025</v>
      </c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</row>
    <row r="16" spans="1:38" s="17" customFormat="1" ht="17.100000000000001" customHeight="1">
      <c r="A16" s="48" t="s">
        <v>118</v>
      </c>
      <c r="B16" s="19">
        <v>6000000</v>
      </c>
      <c r="C16" s="19">
        <v>6000000</v>
      </c>
      <c r="D16" s="20">
        <f t="shared" si="0"/>
        <v>1</v>
      </c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</row>
    <row r="17" spans="1:38" s="17" customFormat="1" ht="17.100000000000001" customHeight="1">
      <c r="A17" s="48" t="s">
        <v>11</v>
      </c>
      <c r="B17" s="19">
        <f>B18</f>
        <v>63000000</v>
      </c>
      <c r="C17" s="19">
        <f>C18</f>
        <v>63000000</v>
      </c>
      <c r="D17" s="20">
        <f t="shared" si="0"/>
        <v>1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</row>
    <row r="18" spans="1:38" s="17" customFormat="1" ht="17.100000000000001" customHeight="1">
      <c r="A18" s="48" t="s">
        <v>12</v>
      </c>
      <c r="B18" s="19">
        <v>63000000</v>
      </c>
      <c r="C18" s="19">
        <v>63000000</v>
      </c>
      <c r="D18" s="20">
        <f t="shared" si="0"/>
        <v>1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</row>
    <row r="19" spans="1:38" s="17" customFormat="1" ht="17.100000000000001" customHeight="1">
      <c r="A19" s="48" t="s">
        <v>13</v>
      </c>
      <c r="B19" s="19">
        <f>SUM(B20:B24)</f>
        <v>120389250</v>
      </c>
      <c r="C19" s="19">
        <f>SUM(C20:C24)</f>
        <v>84917809</v>
      </c>
      <c r="D19" s="20">
        <f t="shared" si="0"/>
        <v>0.70536039555026719</v>
      </c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</row>
    <row r="20" spans="1:38" s="17" customFormat="1" ht="17.100000000000001" customHeight="1">
      <c r="A20" s="48" t="s">
        <v>14</v>
      </c>
      <c r="B20" s="19">
        <v>62900000</v>
      </c>
      <c r="C20" s="19">
        <v>33376450</v>
      </c>
      <c r="D20" s="20">
        <f t="shared" si="0"/>
        <v>0.53062718600953895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</row>
    <row r="21" spans="1:38" s="17" customFormat="1" ht="17.100000000000001" customHeight="1">
      <c r="A21" s="88" t="s">
        <v>120</v>
      </c>
      <c r="B21" s="19">
        <v>20200000</v>
      </c>
      <c r="C21" s="19">
        <v>15221320</v>
      </c>
      <c r="D21" s="20">
        <f t="shared" si="0"/>
        <v>0.75353069306930698</v>
      </c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</row>
    <row r="22" spans="1:38" s="17" customFormat="1" ht="17.100000000000001" customHeight="1">
      <c r="A22" s="48" t="s">
        <v>119</v>
      </c>
      <c r="B22" s="19">
        <v>8968250</v>
      </c>
      <c r="C22" s="19">
        <v>8968250</v>
      </c>
      <c r="D22" s="20">
        <f t="shared" si="0"/>
        <v>1</v>
      </c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</row>
    <row r="23" spans="1:38" s="17" customFormat="1" ht="17.100000000000001" customHeight="1">
      <c r="A23" s="48" t="s">
        <v>15</v>
      </c>
      <c r="B23" s="19">
        <v>17000000</v>
      </c>
      <c r="C23" s="19">
        <v>20556150</v>
      </c>
      <c r="D23" s="20">
        <f t="shared" si="0"/>
        <v>1.2091852941176471</v>
      </c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</row>
    <row r="24" spans="1:38" s="17" customFormat="1" ht="17.100000000000001" customHeight="1">
      <c r="A24" s="51" t="s">
        <v>16</v>
      </c>
      <c r="B24" s="24">
        <v>11321000</v>
      </c>
      <c r="C24" s="24">
        <v>6795639</v>
      </c>
      <c r="D24" s="26">
        <f t="shared" si="0"/>
        <v>0.60026843918381767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</row>
    <row r="25" spans="1:38" s="44" customFormat="1" ht="17.100000000000001" customHeight="1">
      <c r="A25" s="89" t="s">
        <v>121</v>
      </c>
      <c r="B25" s="14">
        <v>27000000</v>
      </c>
      <c r="C25" s="14">
        <v>27000000</v>
      </c>
      <c r="D25" s="90">
        <f t="shared" ref="D25" si="1">C25/B25</f>
        <v>1</v>
      </c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</row>
    <row r="26" spans="1:38" s="44" customFormat="1" ht="17.100000000000001" customHeight="1">
      <c r="A26" s="89" t="s">
        <v>122</v>
      </c>
      <c r="B26" s="14">
        <f>SUM(B27,B30:B34)</f>
        <v>194640000</v>
      </c>
      <c r="C26" s="14">
        <f>SUM(C27,C30:C34)</f>
        <v>148746598</v>
      </c>
      <c r="D26" s="15">
        <f t="shared" si="0"/>
        <v>0.76421392314015624</v>
      </c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</row>
    <row r="27" spans="1:38" s="17" customFormat="1" ht="17.100000000000001" customHeight="1">
      <c r="A27" s="48" t="s">
        <v>17</v>
      </c>
      <c r="B27" s="19">
        <f>SUM(B28:B29)</f>
        <v>33065000</v>
      </c>
      <c r="C27" s="19">
        <f>SUM(C28:C29)</f>
        <v>30486460</v>
      </c>
      <c r="D27" s="20">
        <f t="shared" si="0"/>
        <v>0.92201602903372148</v>
      </c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</row>
    <row r="28" spans="1:38" s="17" customFormat="1" ht="17.100000000000001" customHeight="1">
      <c r="A28" s="48" t="s">
        <v>125</v>
      </c>
      <c r="B28" s="19">
        <v>25065000</v>
      </c>
      <c r="C28" s="19">
        <v>25330339</v>
      </c>
      <c r="D28" s="20">
        <f t="shared" si="0"/>
        <v>1.0105860363056054</v>
      </c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</row>
    <row r="29" spans="1:38" s="17" customFormat="1" ht="17.100000000000001" customHeight="1">
      <c r="A29" s="48" t="s">
        <v>126</v>
      </c>
      <c r="B29" s="19">
        <v>8000000</v>
      </c>
      <c r="C29" s="19">
        <v>5156121</v>
      </c>
      <c r="D29" s="20">
        <f t="shared" si="0"/>
        <v>0.64451512499999997</v>
      </c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</row>
    <row r="30" spans="1:38" s="17" customFormat="1" ht="17.100000000000001" customHeight="1">
      <c r="A30" s="48" t="s">
        <v>18</v>
      </c>
      <c r="B30" s="19">
        <v>49896400</v>
      </c>
      <c r="C30" s="19">
        <v>46615703</v>
      </c>
      <c r="D30" s="20">
        <f t="shared" si="0"/>
        <v>0.93424982563872339</v>
      </c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</row>
    <row r="31" spans="1:38" s="17" customFormat="1" ht="17.100000000000001" customHeight="1">
      <c r="A31" s="48" t="s">
        <v>19</v>
      </c>
      <c r="B31" s="19">
        <v>15000000</v>
      </c>
      <c r="C31" s="19">
        <v>14120260</v>
      </c>
      <c r="D31" s="20">
        <f t="shared" si="0"/>
        <v>0.94135066666666667</v>
      </c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</row>
    <row r="32" spans="1:38" s="17" customFormat="1" ht="17.100000000000001" customHeight="1">
      <c r="A32" s="48" t="s">
        <v>20</v>
      </c>
      <c r="B32" s="19">
        <v>63778600</v>
      </c>
      <c r="C32" s="19">
        <v>31245299</v>
      </c>
      <c r="D32" s="20">
        <f t="shared" si="0"/>
        <v>0.48990255352108703</v>
      </c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</row>
    <row r="33" spans="1:38" s="17" customFormat="1" ht="17.100000000000001" customHeight="1">
      <c r="A33" s="48" t="s">
        <v>21</v>
      </c>
      <c r="B33" s="19">
        <v>12500000</v>
      </c>
      <c r="C33" s="19">
        <v>11251296</v>
      </c>
      <c r="D33" s="20">
        <f t="shared" si="0"/>
        <v>0.90010367999999996</v>
      </c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</row>
    <row r="34" spans="1:38" s="17" customFormat="1" ht="17.100000000000001" customHeight="1">
      <c r="A34" s="51" t="s">
        <v>22</v>
      </c>
      <c r="B34" s="24">
        <v>20400000</v>
      </c>
      <c r="C34" s="24">
        <v>15027580</v>
      </c>
      <c r="D34" s="26">
        <f t="shared" si="0"/>
        <v>0.73664607843137253</v>
      </c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</row>
    <row r="35" spans="1:38" s="44" customFormat="1" ht="17.100000000000001" customHeight="1">
      <c r="A35" s="89" t="s">
        <v>123</v>
      </c>
      <c r="B35" s="14">
        <f>B36</f>
        <v>75000000</v>
      </c>
      <c r="C35" s="14">
        <f>C36</f>
        <v>50847220</v>
      </c>
      <c r="D35" s="15">
        <f t="shared" si="0"/>
        <v>0.67796293333333335</v>
      </c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</row>
    <row r="36" spans="1:38" s="17" customFormat="1" ht="17.100000000000001" customHeight="1">
      <c r="A36" s="48" t="s">
        <v>23</v>
      </c>
      <c r="B36" s="19">
        <f>SUM(B37:B39)</f>
        <v>75000000</v>
      </c>
      <c r="C36" s="19">
        <f>SUM(C37:C39)</f>
        <v>50847220</v>
      </c>
      <c r="D36" s="20">
        <f t="shared" si="0"/>
        <v>0.67796293333333335</v>
      </c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</row>
    <row r="37" spans="1:38" s="17" customFormat="1" ht="17.100000000000001" customHeight="1">
      <c r="A37" s="88" t="s">
        <v>81</v>
      </c>
      <c r="B37" s="19">
        <v>10000000</v>
      </c>
      <c r="C37" s="19">
        <v>535000</v>
      </c>
      <c r="D37" s="20">
        <f t="shared" si="0"/>
        <v>5.3499999999999999E-2</v>
      </c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</row>
    <row r="38" spans="1:38" s="17" customFormat="1" ht="17.100000000000001" customHeight="1">
      <c r="A38" s="48" t="s">
        <v>24</v>
      </c>
      <c r="B38" s="19">
        <v>42000000</v>
      </c>
      <c r="C38" s="19">
        <v>30000000</v>
      </c>
      <c r="D38" s="20">
        <f t="shared" si="0"/>
        <v>0.7142857142857143</v>
      </c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</row>
    <row r="39" spans="1:38" s="17" customFormat="1" ht="17.100000000000001" customHeight="1">
      <c r="A39" s="51" t="s">
        <v>25</v>
      </c>
      <c r="B39" s="24">
        <v>23000000</v>
      </c>
      <c r="C39" s="24">
        <v>20312220</v>
      </c>
      <c r="D39" s="26">
        <f t="shared" si="0"/>
        <v>0.88314000000000004</v>
      </c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</row>
    <row r="40" spans="1:38" s="44" customFormat="1" ht="17.100000000000001" customHeight="1">
      <c r="A40" s="89" t="s">
        <v>124</v>
      </c>
      <c r="B40" s="14">
        <f>SUM(B41,B47:B50,B62,B66,B68:B95)</f>
        <v>3576839167</v>
      </c>
      <c r="C40" s="14">
        <f>SUM(C41,C47:C50,C62,C66,C68:C95)</f>
        <v>3268570610</v>
      </c>
      <c r="D40" s="15">
        <f t="shared" si="0"/>
        <v>0.91381537088832709</v>
      </c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</row>
    <row r="41" spans="1:38" s="17" customFormat="1" ht="17.100000000000001" customHeight="1">
      <c r="A41" s="104" t="s">
        <v>192</v>
      </c>
      <c r="B41" s="19">
        <f>SUM(B42:B46)</f>
        <v>732765872</v>
      </c>
      <c r="C41" s="19">
        <f>SUM(C42:C46)</f>
        <v>584123380</v>
      </c>
      <c r="D41" s="20">
        <f t="shared" ref="D41:D95" si="2">C41/B41</f>
        <v>0.79714872419713345</v>
      </c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</row>
    <row r="42" spans="1:38" s="17" customFormat="1" ht="17.100000000000001" customHeight="1">
      <c r="A42" s="18" t="s">
        <v>127</v>
      </c>
      <c r="B42" s="19">
        <v>141583515</v>
      </c>
      <c r="C42" s="19">
        <v>142802482</v>
      </c>
      <c r="D42" s="20">
        <f t="shared" ref="D42:D45" si="3">C42/B42</f>
        <v>1.0086095263279768</v>
      </c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</row>
    <row r="43" spans="1:38" s="17" customFormat="1" ht="17.100000000000001" customHeight="1">
      <c r="A43" s="18" t="s">
        <v>128</v>
      </c>
      <c r="B43" s="19">
        <v>71803334</v>
      </c>
      <c r="C43" s="19">
        <v>74226472</v>
      </c>
      <c r="D43" s="20">
        <f t="shared" si="3"/>
        <v>1.033746873090879</v>
      </c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</row>
    <row r="44" spans="1:38" s="17" customFormat="1" ht="17.100000000000001" customHeight="1">
      <c r="A44" s="18" t="s">
        <v>129</v>
      </c>
      <c r="B44" s="19">
        <v>119787154</v>
      </c>
      <c r="C44" s="19">
        <v>122544772</v>
      </c>
      <c r="D44" s="20">
        <f t="shared" si="3"/>
        <v>1.0230209827006993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</row>
    <row r="45" spans="1:38" s="17" customFormat="1" ht="17.100000000000001" customHeight="1">
      <c r="A45" s="18" t="s">
        <v>130</v>
      </c>
      <c r="B45" s="19">
        <v>337183777</v>
      </c>
      <c r="C45" s="19">
        <v>181970940</v>
      </c>
      <c r="D45" s="20">
        <f t="shared" si="3"/>
        <v>0.53967881141565122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</row>
    <row r="46" spans="1:38" s="17" customFormat="1" ht="17.100000000000001" customHeight="1">
      <c r="A46" s="18" t="s">
        <v>131</v>
      </c>
      <c r="B46" s="19">
        <v>62408092</v>
      </c>
      <c r="C46" s="19">
        <f>60761414+1817300</f>
        <v>62578714</v>
      </c>
      <c r="D46" s="20">
        <f t="shared" si="2"/>
        <v>1.0027339723829403</v>
      </c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</row>
    <row r="47" spans="1:38" s="17" customFormat="1" ht="17.100000000000001" customHeight="1">
      <c r="A47" s="104" t="s">
        <v>191</v>
      </c>
      <c r="B47" s="19">
        <v>25460000</v>
      </c>
      <c r="C47" s="19">
        <v>25740600</v>
      </c>
      <c r="D47" s="20">
        <f t="shared" si="2"/>
        <v>1.0110212097407698</v>
      </c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</row>
    <row r="48" spans="1:38" s="17" customFormat="1" ht="17.100000000000001" customHeight="1">
      <c r="A48" s="104" t="s">
        <v>190</v>
      </c>
      <c r="B48" s="19">
        <v>241841206</v>
      </c>
      <c r="C48" s="19">
        <v>234436597</v>
      </c>
      <c r="D48" s="20">
        <f t="shared" si="2"/>
        <v>0.96938235165764097</v>
      </c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</row>
    <row r="49" spans="1:38" s="17" customFormat="1" ht="17.100000000000001" customHeight="1">
      <c r="A49" s="104" t="s">
        <v>189</v>
      </c>
      <c r="B49" s="19">
        <v>402679410</v>
      </c>
      <c r="C49" s="19">
        <v>396622423</v>
      </c>
      <c r="D49" s="20">
        <f t="shared" si="2"/>
        <v>0.98495828977200495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</row>
    <row r="50" spans="1:38" s="17" customFormat="1" ht="17.100000000000001" customHeight="1">
      <c r="A50" s="104" t="s">
        <v>188</v>
      </c>
      <c r="B50" s="19">
        <f>SUM(B51:B61)</f>
        <v>89812620</v>
      </c>
      <c r="C50" s="19">
        <f>SUM(C51:C61)</f>
        <v>77967960</v>
      </c>
      <c r="D50" s="20">
        <f t="shared" si="2"/>
        <v>0.8681180885269798</v>
      </c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</row>
    <row r="51" spans="1:38" s="100" customFormat="1" ht="17.100000000000001" customHeight="1">
      <c r="A51" s="97" t="s">
        <v>132</v>
      </c>
      <c r="B51" s="98">
        <v>1000000</v>
      </c>
      <c r="C51" s="19">
        <v>1000000</v>
      </c>
      <c r="D51" s="20">
        <f t="shared" si="2"/>
        <v>1</v>
      </c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</row>
    <row r="52" spans="1:38" s="100" customFormat="1" ht="17.100000000000001" customHeight="1">
      <c r="A52" s="97" t="s">
        <v>134</v>
      </c>
      <c r="B52" s="98">
        <v>2248940</v>
      </c>
      <c r="C52" s="19">
        <v>2248940</v>
      </c>
      <c r="D52" s="20">
        <f t="shared" si="2"/>
        <v>1</v>
      </c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</row>
    <row r="53" spans="1:38" s="100" customFormat="1" ht="17.100000000000001" customHeight="1">
      <c r="A53" s="97" t="s">
        <v>136</v>
      </c>
      <c r="B53" s="98">
        <v>1057000</v>
      </c>
      <c r="C53" s="19">
        <v>1057000</v>
      </c>
      <c r="D53" s="20">
        <f t="shared" si="2"/>
        <v>1</v>
      </c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</row>
    <row r="54" spans="1:38" s="100" customFormat="1" ht="17.100000000000001" customHeight="1">
      <c r="A54" s="97" t="s">
        <v>160</v>
      </c>
      <c r="B54" s="98">
        <v>300000</v>
      </c>
      <c r="C54" s="19">
        <v>300000</v>
      </c>
      <c r="D54" s="20">
        <f t="shared" si="2"/>
        <v>1</v>
      </c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/>
      <c r="AK54" s="99"/>
      <c r="AL54" s="99"/>
    </row>
    <row r="55" spans="1:38" s="100" customFormat="1" ht="17.100000000000001" customHeight="1">
      <c r="A55" s="97" t="s">
        <v>139</v>
      </c>
      <c r="B55" s="98">
        <v>54688160</v>
      </c>
      <c r="C55" s="19">
        <v>54688160</v>
      </c>
      <c r="D55" s="20">
        <f t="shared" si="2"/>
        <v>1</v>
      </c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X55" s="99"/>
      <c r="Y55" s="99"/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/>
      <c r="AK55" s="99"/>
      <c r="AL55" s="99"/>
    </row>
    <row r="56" spans="1:38" s="100" customFormat="1" ht="17.100000000000001" customHeight="1">
      <c r="A56" s="97" t="s">
        <v>141</v>
      </c>
      <c r="B56" s="98">
        <v>2000000</v>
      </c>
      <c r="C56" s="19">
        <v>725340</v>
      </c>
      <c r="D56" s="20">
        <f t="shared" si="2"/>
        <v>0.36266999999999999</v>
      </c>
      <c r="E56" s="99"/>
      <c r="F56" s="99"/>
      <c r="G56" s="99"/>
      <c r="H56" s="99"/>
      <c r="I56" s="99"/>
      <c r="J56" s="99"/>
      <c r="K56" s="99"/>
      <c r="L56" s="99"/>
      <c r="M56" s="99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99"/>
      <c r="AB56" s="99"/>
      <c r="AC56" s="99"/>
      <c r="AD56" s="99"/>
      <c r="AE56" s="99"/>
      <c r="AF56" s="99"/>
      <c r="AG56" s="99"/>
      <c r="AH56" s="99"/>
      <c r="AI56" s="99"/>
      <c r="AJ56" s="99"/>
      <c r="AK56" s="99"/>
      <c r="AL56" s="99"/>
    </row>
    <row r="57" spans="1:38" s="100" customFormat="1" ht="17.100000000000001" customHeight="1">
      <c r="A57" s="97" t="s">
        <v>143</v>
      </c>
      <c r="B57" s="98">
        <v>4206000</v>
      </c>
      <c r="C57" s="19">
        <v>4206000</v>
      </c>
      <c r="D57" s="20">
        <f t="shared" si="2"/>
        <v>1</v>
      </c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99"/>
      <c r="AC57" s="99"/>
      <c r="AD57" s="99"/>
      <c r="AE57" s="99"/>
      <c r="AF57" s="99"/>
      <c r="AG57" s="99"/>
      <c r="AH57" s="99"/>
      <c r="AI57" s="99"/>
      <c r="AJ57" s="99"/>
      <c r="AK57" s="99"/>
      <c r="AL57" s="99"/>
    </row>
    <row r="58" spans="1:38" s="100" customFormat="1" ht="17.100000000000001" customHeight="1">
      <c r="A58" s="97" t="s">
        <v>145</v>
      </c>
      <c r="B58" s="98">
        <v>11845000</v>
      </c>
      <c r="C58" s="19">
        <v>0</v>
      </c>
      <c r="D58" s="20">
        <f t="shared" si="2"/>
        <v>0</v>
      </c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X58" s="99"/>
      <c r="Y58" s="99"/>
      <c r="Z58" s="99"/>
      <c r="AA58" s="99"/>
      <c r="AB58" s="99"/>
      <c r="AC58" s="99"/>
      <c r="AD58" s="99"/>
      <c r="AE58" s="99"/>
      <c r="AF58" s="99"/>
      <c r="AG58" s="99"/>
      <c r="AH58" s="99"/>
      <c r="AI58" s="99"/>
      <c r="AJ58" s="99"/>
      <c r="AK58" s="99"/>
      <c r="AL58" s="99"/>
    </row>
    <row r="59" spans="1:38" s="100" customFormat="1" ht="17.100000000000001" customHeight="1">
      <c r="A59" s="97" t="s">
        <v>147</v>
      </c>
      <c r="B59" s="98">
        <v>12467520</v>
      </c>
      <c r="C59" s="19">
        <v>12467520</v>
      </c>
      <c r="D59" s="20">
        <f t="shared" si="2"/>
        <v>1</v>
      </c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</row>
    <row r="60" spans="1:38" s="100" customFormat="1" ht="17.100000000000001" customHeight="1">
      <c r="A60" s="97" t="s">
        <v>158</v>
      </c>
      <c r="B60" s="98"/>
      <c r="C60" s="19">
        <v>575000</v>
      </c>
      <c r="D60" s="20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99"/>
      <c r="AI60" s="99"/>
      <c r="AJ60" s="99"/>
      <c r="AK60" s="99"/>
      <c r="AL60" s="99"/>
    </row>
    <row r="61" spans="1:38" s="100" customFormat="1" ht="17.100000000000001" customHeight="1">
      <c r="A61" s="97" t="s">
        <v>159</v>
      </c>
      <c r="B61" s="98"/>
      <c r="C61" s="19">
        <v>700000</v>
      </c>
      <c r="D61" s="20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</row>
    <row r="62" spans="1:38" s="17" customFormat="1" ht="17.100000000000001" customHeight="1">
      <c r="A62" s="104" t="s">
        <v>187</v>
      </c>
      <c r="B62" s="19">
        <f>SUM(B63:B65)</f>
        <v>137373200</v>
      </c>
      <c r="C62" s="19">
        <f>SUM(C63:C65)</f>
        <v>109949652</v>
      </c>
      <c r="D62" s="20">
        <f t="shared" si="2"/>
        <v>0.8003719211607504</v>
      </c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</row>
    <row r="63" spans="1:38" ht="17.100000000000001" customHeight="1">
      <c r="A63" s="18" t="s">
        <v>155</v>
      </c>
      <c r="B63" s="19">
        <v>13903200</v>
      </c>
      <c r="C63" s="19">
        <v>1072720</v>
      </c>
      <c r="D63" s="20">
        <f t="shared" si="2"/>
        <v>7.7156338109212269E-2</v>
      </c>
    </row>
    <row r="64" spans="1:38" ht="17.100000000000001" customHeight="1">
      <c r="A64" s="18" t="s">
        <v>156</v>
      </c>
      <c r="B64" s="19">
        <v>120580000</v>
      </c>
      <c r="C64" s="19">
        <v>105986932</v>
      </c>
      <c r="D64" s="20">
        <f t="shared" si="2"/>
        <v>0.87897604909603577</v>
      </c>
    </row>
    <row r="65" spans="1:4" ht="17.100000000000001" customHeight="1">
      <c r="A65" s="18" t="s">
        <v>157</v>
      </c>
      <c r="B65" s="19">
        <v>2890000</v>
      </c>
      <c r="C65" s="19">
        <v>2890000</v>
      </c>
      <c r="D65" s="20">
        <f t="shared" si="2"/>
        <v>1</v>
      </c>
    </row>
    <row r="66" spans="1:4" ht="17.100000000000001" customHeight="1">
      <c r="A66" s="103" t="s">
        <v>186</v>
      </c>
      <c r="B66" s="19">
        <f>B67</f>
        <v>4000000</v>
      </c>
      <c r="C66" s="19">
        <f>C67</f>
        <v>945000</v>
      </c>
      <c r="D66" s="20">
        <f t="shared" si="2"/>
        <v>0.23624999999999999</v>
      </c>
    </row>
    <row r="67" spans="1:4" ht="17.100000000000001" customHeight="1">
      <c r="A67" s="68" t="s">
        <v>26</v>
      </c>
      <c r="B67" s="19">
        <v>4000000</v>
      </c>
      <c r="C67" s="19">
        <v>945000</v>
      </c>
      <c r="D67" s="20">
        <f t="shared" si="2"/>
        <v>0.23624999999999999</v>
      </c>
    </row>
    <row r="68" spans="1:4" ht="17.100000000000001" customHeight="1">
      <c r="A68" s="102" t="s">
        <v>207</v>
      </c>
      <c r="B68" s="19">
        <v>184964893</v>
      </c>
      <c r="C68" s="19">
        <v>151451323</v>
      </c>
      <c r="D68" s="20">
        <f>C68/B68</f>
        <v>0.81881118380664808</v>
      </c>
    </row>
    <row r="69" spans="1:4" ht="17.100000000000001" customHeight="1">
      <c r="A69" s="102" t="s">
        <v>202</v>
      </c>
      <c r="B69" s="19">
        <v>4999000</v>
      </c>
      <c r="C69" s="19">
        <v>4999000</v>
      </c>
      <c r="D69" s="20">
        <f>C69/B69</f>
        <v>1</v>
      </c>
    </row>
    <row r="70" spans="1:4" ht="17.100000000000001" customHeight="1">
      <c r="A70" s="102" t="s">
        <v>204</v>
      </c>
      <c r="B70" s="19">
        <v>114636360</v>
      </c>
      <c r="C70" s="19">
        <v>104420598</v>
      </c>
      <c r="D70" s="20">
        <f>C70/B70</f>
        <v>0.91088549915576522</v>
      </c>
    </row>
    <row r="71" spans="1:4" ht="17.100000000000001" customHeight="1">
      <c r="A71" s="102" t="s">
        <v>205</v>
      </c>
      <c r="B71" s="19">
        <v>47040000</v>
      </c>
      <c r="C71" s="19">
        <v>25543673</v>
      </c>
      <c r="D71" s="20">
        <f>C71/B71</f>
        <v>0.54302025935374154</v>
      </c>
    </row>
    <row r="72" spans="1:4" ht="17.100000000000001" customHeight="1">
      <c r="A72" s="102" t="s">
        <v>197</v>
      </c>
      <c r="B72" s="19">
        <v>5000000</v>
      </c>
      <c r="C72" s="19">
        <v>0</v>
      </c>
      <c r="D72" s="20">
        <f t="shared" ref="D72:D82" si="4">C72/B72</f>
        <v>0</v>
      </c>
    </row>
    <row r="73" spans="1:4" ht="17.100000000000001" customHeight="1">
      <c r="A73" s="102" t="s">
        <v>195</v>
      </c>
      <c r="B73" s="19">
        <v>586924616</v>
      </c>
      <c r="C73" s="19">
        <v>548551248</v>
      </c>
      <c r="D73" s="20">
        <f t="shared" si="4"/>
        <v>0.93461959687170459</v>
      </c>
    </row>
    <row r="74" spans="1:4" ht="17.100000000000001" customHeight="1">
      <c r="A74" s="102" t="s">
        <v>196</v>
      </c>
      <c r="B74" s="19">
        <v>6944740</v>
      </c>
      <c r="C74" s="19">
        <v>95489830</v>
      </c>
      <c r="D74" s="20">
        <f t="shared" si="4"/>
        <v>13.749950322114291</v>
      </c>
    </row>
    <row r="75" spans="1:4" ht="17.100000000000001" customHeight="1">
      <c r="A75" s="102" t="s">
        <v>211</v>
      </c>
      <c r="B75" s="19">
        <v>69557076</v>
      </c>
      <c r="C75" s="19">
        <v>68018000</v>
      </c>
      <c r="D75" s="20">
        <f t="shared" si="4"/>
        <v>0.9778731929444533</v>
      </c>
    </row>
    <row r="76" spans="1:4" ht="17.100000000000001" customHeight="1">
      <c r="A76" s="102" t="s">
        <v>169</v>
      </c>
      <c r="B76" s="19">
        <v>26400000</v>
      </c>
      <c r="C76" s="19">
        <v>500000</v>
      </c>
      <c r="D76" s="20">
        <f t="shared" si="4"/>
        <v>1.893939393939394E-2</v>
      </c>
    </row>
    <row r="77" spans="1:4" ht="17.100000000000001" customHeight="1">
      <c r="A77" s="102" t="s">
        <v>209</v>
      </c>
      <c r="B77" s="19">
        <v>60761633</v>
      </c>
      <c r="C77" s="19">
        <v>44814000</v>
      </c>
      <c r="D77" s="20">
        <f t="shared" si="4"/>
        <v>0.7375377814483689</v>
      </c>
    </row>
    <row r="78" spans="1:4" ht="17.100000000000001" customHeight="1">
      <c r="A78" s="102" t="s">
        <v>210</v>
      </c>
      <c r="B78" s="19">
        <v>67000000</v>
      </c>
      <c r="C78" s="19">
        <v>67000000</v>
      </c>
      <c r="D78" s="20">
        <f t="shared" si="4"/>
        <v>1</v>
      </c>
    </row>
    <row r="79" spans="1:4" ht="17.100000000000001" customHeight="1">
      <c r="A79" s="102" t="s">
        <v>172</v>
      </c>
      <c r="B79" s="19">
        <v>12000000</v>
      </c>
      <c r="C79" s="19">
        <v>805000</v>
      </c>
      <c r="D79" s="20">
        <f t="shared" si="4"/>
        <v>6.7083333333333328E-2</v>
      </c>
    </row>
    <row r="80" spans="1:4" ht="17.100000000000001" customHeight="1">
      <c r="A80" s="102" t="s">
        <v>173</v>
      </c>
      <c r="B80" s="19">
        <v>3000000</v>
      </c>
      <c r="C80" s="19">
        <v>0</v>
      </c>
      <c r="D80" s="20">
        <f t="shared" si="4"/>
        <v>0</v>
      </c>
    </row>
    <row r="81" spans="1:38" ht="17.100000000000001" customHeight="1">
      <c r="A81" s="102" t="s">
        <v>198</v>
      </c>
      <c r="B81" s="19">
        <v>38500000</v>
      </c>
      <c r="C81" s="19">
        <v>76864500</v>
      </c>
      <c r="D81" s="20">
        <f t="shared" si="4"/>
        <v>1.9964805194805195</v>
      </c>
    </row>
    <row r="82" spans="1:38" ht="17.100000000000001" customHeight="1">
      <c r="A82" s="102" t="s">
        <v>215</v>
      </c>
      <c r="B82" s="19">
        <v>29988000</v>
      </c>
      <c r="C82" s="19">
        <v>29988000</v>
      </c>
      <c r="D82" s="20">
        <f t="shared" si="4"/>
        <v>1</v>
      </c>
    </row>
    <row r="83" spans="1:38" ht="17.100000000000001" customHeight="1">
      <c r="A83" s="102" t="s">
        <v>194</v>
      </c>
      <c r="B83" s="19">
        <v>1500000</v>
      </c>
      <c r="C83" s="19">
        <v>0</v>
      </c>
      <c r="D83" s="20">
        <f>C83/B83</f>
        <v>0</v>
      </c>
    </row>
    <row r="84" spans="1:38" ht="17.100000000000001" customHeight="1">
      <c r="A84" s="102" t="s">
        <v>212</v>
      </c>
      <c r="B84" s="19">
        <v>83270597</v>
      </c>
      <c r="C84" s="19">
        <v>88679650</v>
      </c>
      <c r="D84" s="20">
        <f>C84/B84</f>
        <v>1.0649575383733589</v>
      </c>
    </row>
    <row r="85" spans="1:38" ht="17.100000000000001" customHeight="1">
      <c r="A85" s="102" t="s">
        <v>203</v>
      </c>
      <c r="B85" s="19">
        <v>59090084</v>
      </c>
      <c r="C85" s="19">
        <v>50280731</v>
      </c>
      <c r="D85" s="20">
        <f>C85/B85</f>
        <v>0.8509165598749191</v>
      </c>
    </row>
    <row r="86" spans="1:38" ht="17.100000000000001" customHeight="1">
      <c r="A86" s="102" t="s">
        <v>213</v>
      </c>
      <c r="B86" s="19">
        <v>32969020</v>
      </c>
      <c r="C86" s="19">
        <v>0</v>
      </c>
      <c r="D86" s="20">
        <f>C86/B86</f>
        <v>0</v>
      </c>
    </row>
    <row r="87" spans="1:38" ht="17.100000000000001" customHeight="1">
      <c r="A87" s="102" t="s">
        <v>199</v>
      </c>
      <c r="B87" s="19">
        <v>33405720</v>
      </c>
      <c r="C87" s="19">
        <v>28152220</v>
      </c>
      <c r="D87" s="20">
        <f t="shared" si="2"/>
        <v>0.84273651338752764</v>
      </c>
    </row>
    <row r="88" spans="1:38" ht="17.100000000000001" customHeight="1">
      <c r="A88" s="102" t="s">
        <v>206</v>
      </c>
      <c r="B88" s="19">
        <v>19905370</v>
      </c>
      <c r="C88" s="19">
        <v>19907472</v>
      </c>
      <c r="D88" s="20">
        <f t="shared" si="2"/>
        <v>1.000105599644719</v>
      </c>
    </row>
    <row r="89" spans="1:38" ht="17.100000000000001" customHeight="1">
      <c r="A89" s="102" t="s">
        <v>201</v>
      </c>
      <c r="B89" s="19">
        <v>7000000</v>
      </c>
      <c r="C89" s="19">
        <v>7000000</v>
      </c>
      <c r="D89" s="20">
        <f t="shared" si="2"/>
        <v>1</v>
      </c>
    </row>
    <row r="90" spans="1:38" ht="17.100000000000001" customHeight="1">
      <c r="A90" s="102" t="s">
        <v>200</v>
      </c>
      <c r="B90" s="19">
        <v>28000000</v>
      </c>
      <c r="C90" s="19">
        <v>30800000</v>
      </c>
      <c r="D90" s="20">
        <f t="shared" si="2"/>
        <v>1.1000000000000001</v>
      </c>
    </row>
    <row r="91" spans="1:38" ht="17.100000000000001" customHeight="1">
      <c r="A91" s="102" t="s">
        <v>183</v>
      </c>
      <c r="B91" s="19">
        <v>30000000</v>
      </c>
      <c r="C91" s="19">
        <v>32259176</v>
      </c>
      <c r="D91" s="20">
        <f t="shared" si="2"/>
        <v>1.0753058666666666</v>
      </c>
    </row>
    <row r="92" spans="1:38" ht="17.100000000000001" customHeight="1">
      <c r="A92" s="102" t="s">
        <v>184</v>
      </c>
      <c r="B92" s="19">
        <v>157786750</v>
      </c>
      <c r="C92" s="19">
        <v>157786750</v>
      </c>
      <c r="D92" s="20">
        <f t="shared" si="2"/>
        <v>1</v>
      </c>
    </row>
    <row r="93" spans="1:38" ht="17.100000000000001" customHeight="1">
      <c r="A93" s="102" t="s">
        <v>217</v>
      </c>
      <c r="B93" s="19">
        <v>202263000</v>
      </c>
      <c r="C93" s="19">
        <v>201245128</v>
      </c>
      <c r="D93" s="20">
        <f t="shared" si="2"/>
        <v>0.99496758181179945</v>
      </c>
    </row>
    <row r="94" spans="1:38" ht="17.100000000000001" customHeight="1">
      <c r="A94" s="102" t="s">
        <v>233</v>
      </c>
      <c r="B94" s="19">
        <v>0</v>
      </c>
      <c r="C94" s="19">
        <v>4228699</v>
      </c>
      <c r="D94" s="20"/>
    </row>
    <row r="95" spans="1:38" ht="17.100000000000001" customHeight="1">
      <c r="A95" s="102" t="s">
        <v>185</v>
      </c>
      <c r="B95" s="19">
        <v>30000000</v>
      </c>
      <c r="C95" s="19">
        <v>0</v>
      </c>
      <c r="D95" s="20">
        <f t="shared" si="2"/>
        <v>0</v>
      </c>
    </row>
    <row r="96" spans="1:38" s="44" customFormat="1" ht="17.100000000000001" customHeight="1">
      <c r="A96" s="13" t="s">
        <v>27</v>
      </c>
      <c r="B96" s="14">
        <f>SUM(B97:B101)</f>
        <v>420600000</v>
      </c>
      <c r="C96" s="14">
        <f>SUM(C97:C101)</f>
        <v>149030000</v>
      </c>
      <c r="D96" s="15">
        <f t="shared" ref="D96:D113" si="5">C96/B96</f>
        <v>0.35432715168806467</v>
      </c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</row>
    <row r="97" spans="1:38" s="17" customFormat="1" ht="17.100000000000001" customHeight="1">
      <c r="A97" s="104" t="s">
        <v>220</v>
      </c>
      <c r="B97" s="19">
        <v>30200000</v>
      </c>
      <c r="C97" s="19">
        <v>60000000</v>
      </c>
      <c r="D97" s="20">
        <f t="shared" ref="D97:D98" si="6">C97/B97</f>
        <v>1.9867549668874172</v>
      </c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</row>
    <row r="98" spans="1:38" s="17" customFormat="1" ht="17.100000000000001" customHeight="1">
      <c r="A98" s="104" t="s">
        <v>221</v>
      </c>
      <c r="B98" s="19">
        <v>51000000</v>
      </c>
      <c r="C98" s="19">
        <v>51990500</v>
      </c>
      <c r="D98" s="20">
        <f t="shared" si="6"/>
        <v>1.019421568627451</v>
      </c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</row>
    <row r="99" spans="1:38" s="17" customFormat="1" ht="17.100000000000001" customHeight="1">
      <c r="A99" s="104" t="s">
        <v>222</v>
      </c>
      <c r="B99" s="19">
        <v>17000000</v>
      </c>
      <c r="C99" s="19">
        <v>17000000</v>
      </c>
      <c r="D99" s="20">
        <f t="shared" si="5"/>
        <v>1</v>
      </c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</row>
    <row r="100" spans="1:38" s="17" customFormat="1" ht="17.100000000000001" customHeight="1">
      <c r="A100" s="104" t="s">
        <v>223</v>
      </c>
      <c r="B100" s="19">
        <v>300000000</v>
      </c>
      <c r="C100" s="19"/>
      <c r="D100" s="20">
        <f t="shared" si="5"/>
        <v>0</v>
      </c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</row>
    <row r="101" spans="1:38" s="17" customFormat="1" ht="17.100000000000001" customHeight="1">
      <c r="A101" s="104" t="s">
        <v>224</v>
      </c>
      <c r="B101" s="19">
        <v>22400000</v>
      </c>
      <c r="C101" s="19">
        <v>20039500</v>
      </c>
      <c r="D101" s="20">
        <f t="shared" si="5"/>
        <v>0.89462053571428568</v>
      </c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</row>
    <row r="102" spans="1:38" s="44" customFormat="1" ht="17.100000000000001" customHeight="1">
      <c r="A102" s="13" t="s">
        <v>28</v>
      </c>
      <c r="B102" s="14">
        <f>SUM(B103:B110)</f>
        <v>1536228761</v>
      </c>
      <c r="C102" s="14">
        <f>SUM(C103:C110)</f>
        <v>1301676386</v>
      </c>
      <c r="D102" s="15">
        <f t="shared" si="5"/>
        <v>0.84731937003489022</v>
      </c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</row>
    <row r="103" spans="1:38" s="17" customFormat="1" ht="17.100000000000001" customHeight="1">
      <c r="A103" s="104" t="s">
        <v>225</v>
      </c>
      <c r="B103" s="19">
        <v>1030385461</v>
      </c>
      <c r="C103" s="19">
        <v>879105583</v>
      </c>
      <c r="D103" s="20">
        <f t="shared" ref="D103" si="7">C103/B103</f>
        <v>0.85318127659411913</v>
      </c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</row>
    <row r="104" spans="1:38" ht="17.100000000000001" customHeight="1">
      <c r="A104" s="104" t="s">
        <v>232</v>
      </c>
      <c r="B104" s="19">
        <v>100000000</v>
      </c>
      <c r="C104" s="19">
        <v>42066063</v>
      </c>
      <c r="D104" s="20">
        <f t="shared" ref="D104:D105" si="8">C104/B104</f>
        <v>0.42066062999999998</v>
      </c>
    </row>
    <row r="105" spans="1:38" ht="17.100000000000001" customHeight="1">
      <c r="A105" s="104" t="s">
        <v>226</v>
      </c>
      <c r="B105" s="19">
        <v>150000000</v>
      </c>
      <c r="C105" s="19">
        <v>150000000</v>
      </c>
      <c r="D105" s="20">
        <f t="shared" si="8"/>
        <v>1</v>
      </c>
    </row>
    <row r="106" spans="1:38" s="17" customFormat="1" ht="17.100000000000001" customHeight="1">
      <c r="A106" s="104" t="s">
        <v>234</v>
      </c>
      <c r="B106" s="19">
        <v>163448300</v>
      </c>
      <c r="C106" s="19">
        <v>164252540</v>
      </c>
      <c r="D106" s="20">
        <f t="shared" si="5"/>
        <v>1.004920454969553</v>
      </c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</row>
    <row r="107" spans="1:38" ht="17.100000000000001" customHeight="1">
      <c r="A107" s="104" t="s">
        <v>227</v>
      </c>
      <c r="B107" s="19">
        <v>1000000</v>
      </c>
      <c r="C107" s="19">
        <v>942240</v>
      </c>
      <c r="D107" s="20">
        <f t="shared" si="5"/>
        <v>0.94223999999999997</v>
      </c>
    </row>
    <row r="108" spans="1:38" ht="17.100000000000001" customHeight="1">
      <c r="A108" s="104" t="s">
        <v>228</v>
      </c>
      <c r="B108" s="19">
        <v>88770000</v>
      </c>
      <c r="C108" s="19">
        <v>62684960</v>
      </c>
      <c r="D108" s="20">
        <f t="shared" si="5"/>
        <v>0.70615027599414215</v>
      </c>
    </row>
    <row r="109" spans="1:38" ht="17.100000000000001" customHeight="1">
      <c r="A109" s="104" t="s">
        <v>230</v>
      </c>
      <c r="B109" s="19">
        <v>245000</v>
      </c>
      <c r="C109" s="19">
        <v>245000</v>
      </c>
      <c r="D109" s="20">
        <f t="shared" si="5"/>
        <v>1</v>
      </c>
    </row>
    <row r="110" spans="1:38" ht="17.100000000000001" customHeight="1">
      <c r="A110" s="108" t="s">
        <v>229</v>
      </c>
      <c r="B110" s="24">
        <v>2380000</v>
      </c>
      <c r="C110" s="24">
        <v>2380000</v>
      </c>
      <c r="D110" s="26">
        <f t="shared" si="5"/>
        <v>1</v>
      </c>
    </row>
    <row r="111" spans="1:38" s="44" customFormat="1" ht="17.100000000000001" customHeight="1">
      <c r="A111" s="70" t="s">
        <v>54</v>
      </c>
      <c r="B111" s="28">
        <v>3603370</v>
      </c>
      <c r="C111" s="28">
        <v>260970</v>
      </c>
      <c r="D111" s="71">
        <f t="shared" si="5"/>
        <v>7.2423869877364794E-2</v>
      </c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</row>
    <row r="112" spans="1:38" s="44" customFormat="1" ht="17.100000000000001" customHeight="1">
      <c r="A112" s="72" t="s">
        <v>29</v>
      </c>
      <c r="B112" s="32">
        <v>80000000</v>
      </c>
      <c r="C112" s="32">
        <v>51042990</v>
      </c>
      <c r="D112" s="9">
        <f t="shared" si="5"/>
        <v>0.63803737500000002</v>
      </c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</row>
    <row r="113" spans="1:38" s="44" customFormat="1" ht="17.100000000000001" customHeight="1">
      <c r="A113" s="73" t="s">
        <v>55</v>
      </c>
      <c r="B113" s="14">
        <v>200000000</v>
      </c>
      <c r="C113" s="14">
        <v>37712388</v>
      </c>
      <c r="D113" s="15">
        <f t="shared" si="5"/>
        <v>0.18856194000000001</v>
      </c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</row>
    <row r="114" spans="1:38" s="44" customFormat="1" ht="17.100000000000001" customHeight="1">
      <c r="A114" s="73" t="s">
        <v>30</v>
      </c>
      <c r="B114" s="14">
        <v>392000000</v>
      </c>
      <c r="C114" s="14">
        <v>489339810</v>
      </c>
      <c r="D114" s="15">
        <f>C114/B114</f>
        <v>1.2483158418367346</v>
      </c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</row>
    <row r="115" spans="1:38" s="44" customFormat="1" ht="17.100000000000001" customHeight="1">
      <c r="A115" s="79" t="s">
        <v>231</v>
      </c>
      <c r="B115" s="32"/>
      <c r="C115" s="32">
        <v>1267122541</v>
      </c>
      <c r="D115" s="9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</row>
    <row r="116" spans="1:38" s="66" customFormat="1" ht="17.100000000000001" customHeight="1">
      <c r="A116" s="74"/>
      <c r="B116" s="58"/>
      <c r="C116" s="58"/>
      <c r="D116" s="75"/>
    </row>
    <row r="117" spans="1:38" s="66" customFormat="1" ht="17.100000000000001" customHeight="1">
      <c r="A117" s="74"/>
      <c r="B117" s="58"/>
      <c r="C117" s="58"/>
      <c r="D117" s="75"/>
    </row>
    <row r="118" spans="1:38" s="66" customFormat="1" ht="17.100000000000001" customHeight="1">
      <c r="A118" s="74"/>
      <c r="B118" s="58"/>
      <c r="C118" s="58"/>
      <c r="D118" s="75"/>
    </row>
    <row r="119" spans="1:38" s="66" customFormat="1" ht="17.100000000000001" customHeight="1">
      <c r="A119" s="74"/>
      <c r="B119" s="58"/>
      <c r="C119" s="58"/>
      <c r="D119" s="75"/>
    </row>
    <row r="120" spans="1:38" s="66" customFormat="1" ht="17.100000000000001" customHeight="1">
      <c r="A120" s="74"/>
      <c r="B120" s="58"/>
      <c r="C120" s="58"/>
      <c r="D120" s="75"/>
    </row>
    <row r="121" spans="1:38" s="66" customFormat="1" ht="17.100000000000001" customHeight="1">
      <c r="A121" s="74"/>
      <c r="B121" s="58"/>
      <c r="C121" s="58"/>
      <c r="D121" s="75"/>
    </row>
    <row r="122" spans="1:38" s="66" customFormat="1" ht="17.100000000000001" customHeight="1">
      <c r="A122" s="74"/>
      <c r="B122" s="58"/>
      <c r="C122" s="58"/>
      <c r="D122" s="75"/>
    </row>
    <row r="123" spans="1:38" s="66" customFormat="1" ht="17.100000000000001" customHeight="1">
      <c r="A123" s="74"/>
      <c r="B123" s="58"/>
      <c r="C123" s="58"/>
      <c r="D123" s="75"/>
    </row>
    <row r="124" spans="1:38" s="66" customFormat="1" ht="17.100000000000001" customHeight="1">
      <c r="A124" s="74"/>
      <c r="B124" s="58"/>
      <c r="C124" s="58"/>
      <c r="D124" s="75"/>
    </row>
    <row r="125" spans="1:38" s="66" customFormat="1" ht="17.100000000000001" customHeight="1">
      <c r="A125" s="74"/>
      <c r="B125" s="58"/>
      <c r="C125" s="58"/>
      <c r="D125" s="75"/>
    </row>
    <row r="126" spans="1:38" s="66" customFormat="1" ht="17.100000000000001" customHeight="1">
      <c r="A126" s="76"/>
    </row>
    <row r="127" spans="1:38" s="66" customFormat="1" ht="17.100000000000001" customHeight="1">
      <c r="A127" s="76"/>
    </row>
    <row r="128" spans="1:38" s="66" customFormat="1" ht="17.100000000000001" customHeight="1">
      <c r="A128" s="76"/>
    </row>
    <row r="129" spans="1:1" s="66" customFormat="1" ht="17.100000000000001" customHeight="1">
      <c r="A129" s="76"/>
    </row>
    <row r="130" spans="1:1" s="66" customFormat="1" ht="17.100000000000001" customHeight="1">
      <c r="A130" s="76"/>
    </row>
    <row r="131" spans="1:1" s="66" customFormat="1" ht="17.100000000000001" customHeight="1">
      <c r="A131" s="76"/>
    </row>
    <row r="132" spans="1:1" s="66" customFormat="1" ht="17.100000000000001" customHeight="1">
      <c r="A132" s="76"/>
    </row>
    <row r="133" spans="1:1" s="66" customFormat="1" ht="17.100000000000001" customHeight="1">
      <c r="A133" s="76"/>
    </row>
    <row r="134" spans="1:1" s="66" customFormat="1" ht="17.100000000000001" customHeight="1">
      <c r="A134" s="76"/>
    </row>
    <row r="135" spans="1:1" s="66" customFormat="1" ht="17.100000000000001" customHeight="1">
      <c r="A135" s="76"/>
    </row>
    <row r="136" spans="1:1" s="66" customFormat="1" ht="17.100000000000001" customHeight="1">
      <c r="A136" s="76"/>
    </row>
    <row r="137" spans="1:1" s="66" customFormat="1" ht="17.100000000000001" customHeight="1">
      <c r="A137" s="76"/>
    </row>
    <row r="138" spans="1:1" s="66" customFormat="1" ht="17.100000000000001" customHeight="1">
      <c r="A138" s="76"/>
    </row>
    <row r="139" spans="1:1" s="66" customFormat="1" ht="17.100000000000001" customHeight="1">
      <c r="A139" s="76"/>
    </row>
    <row r="140" spans="1:1" s="66" customFormat="1" ht="17.100000000000001" customHeight="1">
      <c r="A140" s="76"/>
    </row>
    <row r="141" spans="1:1" s="66" customFormat="1" ht="17.100000000000001" customHeight="1">
      <c r="A141" s="76"/>
    </row>
    <row r="142" spans="1:1" s="66" customFormat="1" ht="17.100000000000001" customHeight="1">
      <c r="A142" s="76"/>
    </row>
    <row r="143" spans="1:1" s="66" customFormat="1" ht="17.100000000000001" customHeight="1">
      <c r="A143" s="76"/>
    </row>
    <row r="144" spans="1:1" s="66" customFormat="1" ht="17.100000000000001" customHeight="1">
      <c r="A144" s="76"/>
    </row>
    <row r="145" spans="1:1" s="66" customFormat="1" ht="17.100000000000001" customHeight="1">
      <c r="A145" s="76"/>
    </row>
    <row r="146" spans="1:1" s="66" customFormat="1" ht="17.100000000000001" customHeight="1">
      <c r="A146" s="76"/>
    </row>
    <row r="147" spans="1:1" s="66" customFormat="1" ht="17.100000000000001" customHeight="1">
      <c r="A147" s="76"/>
    </row>
    <row r="148" spans="1:1" s="66" customFormat="1" ht="17.100000000000001" customHeight="1">
      <c r="A148" s="76"/>
    </row>
    <row r="149" spans="1:1" s="66" customFormat="1" ht="17.100000000000001" customHeight="1">
      <c r="A149" s="76"/>
    </row>
    <row r="150" spans="1:1" s="66" customFormat="1" ht="17.100000000000001" customHeight="1">
      <c r="A150" s="76"/>
    </row>
    <row r="151" spans="1:1" s="66" customFormat="1" ht="17.100000000000001" customHeight="1">
      <c r="A151" s="76"/>
    </row>
    <row r="152" spans="1:1" s="66" customFormat="1" ht="17.100000000000001" customHeight="1">
      <c r="A152" s="76"/>
    </row>
    <row r="153" spans="1:1" s="66" customFormat="1" ht="17.100000000000001" customHeight="1">
      <c r="A153" s="76"/>
    </row>
    <row r="154" spans="1:1" s="66" customFormat="1" ht="17.100000000000001" customHeight="1">
      <c r="A154" s="76"/>
    </row>
    <row r="155" spans="1:1" s="66" customFormat="1" ht="17.100000000000001" customHeight="1">
      <c r="A155" s="76"/>
    </row>
    <row r="156" spans="1:1" s="66" customFormat="1" ht="17.100000000000001" customHeight="1">
      <c r="A156" s="76"/>
    </row>
    <row r="157" spans="1:1" s="66" customFormat="1" ht="17.100000000000001" customHeight="1">
      <c r="A157" s="76"/>
    </row>
    <row r="158" spans="1:1" s="66" customFormat="1" ht="17.100000000000001" customHeight="1">
      <c r="A158" s="76"/>
    </row>
    <row r="159" spans="1:1" s="66" customFormat="1" ht="17.100000000000001" customHeight="1">
      <c r="A159" s="76"/>
    </row>
    <row r="160" spans="1:1" s="66" customFormat="1" ht="17.100000000000001" customHeight="1">
      <c r="A160" s="76"/>
    </row>
    <row r="161" spans="1:1" s="66" customFormat="1" ht="17.100000000000001" customHeight="1">
      <c r="A161" s="76"/>
    </row>
    <row r="162" spans="1:1" s="66" customFormat="1" ht="17.100000000000001" customHeight="1">
      <c r="A162" s="76"/>
    </row>
    <row r="163" spans="1:1" s="66" customFormat="1" ht="17.100000000000001" customHeight="1">
      <c r="A163" s="76"/>
    </row>
    <row r="164" spans="1:1" s="66" customFormat="1" ht="17.100000000000001" customHeight="1">
      <c r="A164" s="76"/>
    </row>
    <row r="165" spans="1:1" s="66" customFormat="1" ht="17.100000000000001" customHeight="1">
      <c r="A165" s="76"/>
    </row>
    <row r="166" spans="1:1" s="66" customFormat="1" ht="17.100000000000001" customHeight="1">
      <c r="A166" s="76"/>
    </row>
    <row r="167" spans="1:1" s="66" customFormat="1" ht="17.100000000000001" customHeight="1">
      <c r="A167" s="76"/>
    </row>
    <row r="168" spans="1:1" s="66" customFormat="1" ht="17.100000000000001" customHeight="1">
      <c r="A168" s="76"/>
    </row>
    <row r="169" spans="1:1" s="66" customFormat="1" ht="17.100000000000001" customHeight="1">
      <c r="A169" s="76"/>
    </row>
    <row r="170" spans="1:1" s="66" customFormat="1" ht="17.100000000000001" customHeight="1">
      <c r="A170" s="76"/>
    </row>
    <row r="171" spans="1:1" s="66" customFormat="1" ht="17.100000000000001" customHeight="1">
      <c r="A171" s="76"/>
    </row>
    <row r="172" spans="1:1" s="66" customFormat="1" ht="17.100000000000001" customHeight="1">
      <c r="A172" s="76"/>
    </row>
    <row r="173" spans="1:1" s="66" customFormat="1" ht="17.100000000000001" customHeight="1">
      <c r="A173" s="76"/>
    </row>
    <row r="174" spans="1:1" s="66" customFormat="1" ht="17.100000000000001" customHeight="1">
      <c r="A174" s="76"/>
    </row>
    <row r="175" spans="1:1" s="66" customFormat="1" ht="17.100000000000001" customHeight="1">
      <c r="A175" s="76"/>
    </row>
    <row r="176" spans="1:1" s="66" customFormat="1" ht="17.100000000000001" customHeight="1">
      <c r="A176" s="76"/>
    </row>
    <row r="177" spans="1:1" s="66" customFormat="1" ht="17.100000000000001" customHeight="1">
      <c r="A177" s="76"/>
    </row>
    <row r="178" spans="1:1" s="66" customFormat="1" ht="17.100000000000001" customHeight="1">
      <c r="A178" s="76"/>
    </row>
    <row r="179" spans="1:1" s="66" customFormat="1" ht="17.100000000000001" customHeight="1">
      <c r="A179" s="76"/>
    </row>
    <row r="180" spans="1:1" s="66" customFormat="1" ht="17.100000000000001" customHeight="1">
      <c r="A180" s="76"/>
    </row>
    <row r="181" spans="1:1" s="66" customFormat="1" ht="17.100000000000001" customHeight="1">
      <c r="A181" s="76"/>
    </row>
    <row r="182" spans="1:1" s="66" customFormat="1" ht="17.100000000000001" customHeight="1">
      <c r="A182" s="76"/>
    </row>
    <row r="183" spans="1:1" s="66" customFormat="1" ht="17.100000000000001" customHeight="1">
      <c r="A183" s="76"/>
    </row>
    <row r="184" spans="1:1" s="66" customFormat="1" ht="17.100000000000001" customHeight="1">
      <c r="A184" s="76"/>
    </row>
    <row r="185" spans="1:1" s="66" customFormat="1" ht="17.100000000000001" customHeight="1">
      <c r="A185" s="76"/>
    </row>
    <row r="186" spans="1:1" s="66" customFormat="1" ht="17.100000000000001" customHeight="1">
      <c r="A186" s="76"/>
    </row>
    <row r="187" spans="1:1" s="66" customFormat="1" ht="17.100000000000001" customHeight="1">
      <c r="A187" s="76"/>
    </row>
    <row r="188" spans="1:1" s="66" customFormat="1" ht="17.100000000000001" customHeight="1">
      <c r="A188" s="76"/>
    </row>
    <row r="189" spans="1:1" s="66" customFormat="1" ht="17.100000000000001" customHeight="1">
      <c r="A189" s="76"/>
    </row>
    <row r="190" spans="1:1" s="66" customFormat="1" ht="17.100000000000001" customHeight="1">
      <c r="A190" s="76"/>
    </row>
    <row r="191" spans="1:1" s="66" customFormat="1" ht="17.100000000000001" customHeight="1">
      <c r="A191" s="76"/>
    </row>
    <row r="192" spans="1:1" s="66" customFormat="1" ht="17.100000000000001" customHeight="1">
      <c r="A192" s="76"/>
    </row>
    <row r="193" spans="1:1" s="66" customFormat="1" ht="17.100000000000001" customHeight="1">
      <c r="A193" s="76"/>
    </row>
    <row r="194" spans="1:1" s="66" customFormat="1" ht="17.100000000000001" customHeight="1">
      <c r="A194" s="76"/>
    </row>
    <row r="195" spans="1:1" s="66" customFormat="1" ht="17.100000000000001" customHeight="1">
      <c r="A195" s="76"/>
    </row>
    <row r="196" spans="1:1" s="66" customFormat="1" ht="17.100000000000001" customHeight="1">
      <c r="A196" s="76"/>
    </row>
    <row r="197" spans="1:1" s="66" customFormat="1" ht="17.100000000000001" customHeight="1">
      <c r="A197" s="76"/>
    </row>
    <row r="198" spans="1:1" s="66" customFormat="1" ht="17.100000000000001" customHeight="1">
      <c r="A198" s="76"/>
    </row>
    <row r="199" spans="1:1" s="66" customFormat="1" ht="17.100000000000001" customHeight="1">
      <c r="A199" s="76"/>
    </row>
    <row r="200" spans="1:1" s="66" customFormat="1" ht="17.100000000000001" customHeight="1">
      <c r="A200" s="76"/>
    </row>
    <row r="201" spans="1:1" s="66" customFormat="1" ht="17.100000000000001" customHeight="1">
      <c r="A201" s="76"/>
    </row>
    <row r="202" spans="1:1" s="66" customFormat="1" ht="17.100000000000001" customHeight="1">
      <c r="A202" s="76"/>
    </row>
    <row r="203" spans="1:1" s="66" customFormat="1" ht="17.100000000000001" customHeight="1">
      <c r="A203" s="76"/>
    </row>
    <row r="204" spans="1:1" s="66" customFormat="1" ht="17.100000000000001" customHeight="1">
      <c r="A204" s="76"/>
    </row>
    <row r="205" spans="1:1" s="66" customFormat="1" ht="17.100000000000001" customHeight="1">
      <c r="A205" s="76"/>
    </row>
    <row r="206" spans="1:1" s="66" customFormat="1" ht="17.100000000000001" customHeight="1">
      <c r="A206" s="76"/>
    </row>
    <row r="207" spans="1:1" s="66" customFormat="1" ht="17.100000000000001" customHeight="1">
      <c r="A207" s="76"/>
    </row>
    <row r="208" spans="1:1" s="66" customFormat="1" ht="17.100000000000001" customHeight="1">
      <c r="A208" s="76"/>
    </row>
    <row r="209" spans="1:1" s="66" customFormat="1" ht="17.100000000000001" customHeight="1">
      <c r="A209" s="76"/>
    </row>
    <row r="210" spans="1:1" s="66" customFormat="1" ht="17.100000000000001" customHeight="1">
      <c r="A210" s="76"/>
    </row>
    <row r="211" spans="1:1" s="66" customFormat="1" ht="17.100000000000001" customHeight="1">
      <c r="A211" s="76"/>
    </row>
    <row r="212" spans="1:1" s="66" customFormat="1" ht="17.100000000000001" customHeight="1">
      <c r="A212" s="76"/>
    </row>
    <row r="213" spans="1:1" s="66" customFormat="1" ht="17.100000000000001" customHeight="1">
      <c r="A213" s="76"/>
    </row>
    <row r="214" spans="1:1" s="66" customFormat="1" ht="17.100000000000001" customHeight="1">
      <c r="A214" s="76"/>
    </row>
    <row r="215" spans="1:1" s="66" customFormat="1" ht="17.100000000000001" customHeight="1">
      <c r="A215" s="76"/>
    </row>
    <row r="216" spans="1:1" s="66" customFormat="1" ht="17.100000000000001" customHeight="1">
      <c r="A216" s="76"/>
    </row>
    <row r="217" spans="1:1" s="66" customFormat="1" ht="17.100000000000001" customHeight="1">
      <c r="A217" s="76"/>
    </row>
    <row r="218" spans="1:1" s="66" customFormat="1" ht="17.100000000000001" customHeight="1">
      <c r="A218" s="76"/>
    </row>
    <row r="219" spans="1:1" s="66" customFormat="1" ht="17.100000000000001" customHeight="1">
      <c r="A219" s="76"/>
    </row>
    <row r="220" spans="1:1" s="66" customFormat="1" ht="17.100000000000001" customHeight="1">
      <c r="A220" s="76"/>
    </row>
    <row r="221" spans="1:1" s="66" customFormat="1" ht="17.100000000000001" customHeight="1">
      <c r="A221" s="76"/>
    </row>
    <row r="222" spans="1:1" s="66" customFormat="1" ht="17.100000000000001" customHeight="1">
      <c r="A222" s="76"/>
    </row>
    <row r="223" spans="1:1" s="66" customFormat="1" ht="17.100000000000001" customHeight="1">
      <c r="A223" s="76"/>
    </row>
    <row r="224" spans="1:1" s="66" customFormat="1" ht="17.100000000000001" customHeight="1">
      <c r="A224" s="76"/>
    </row>
    <row r="225" spans="1:1" s="66" customFormat="1" ht="17.100000000000001" customHeight="1">
      <c r="A225" s="76"/>
    </row>
    <row r="226" spans="1:1" s="66" customFormat="1" ht="17.100000000000001" customHeight="1">
      <c r="A226" s="76"/>
    </row>
    <row r="227" spans="1:1" s="66" customFormat="1" ht="17.100000000000001" customHeight="1">
      <c r="A227" s="76"/>
    </row>
    <row r="228" spans="1:1" s="66" customFormat="1" ht="17.100000000000001" customHeight="1">
      <c r="A228" s="76"/>
    </row>
    <row r="229" spans="1:1" s="66" customFormat="1" ht="17.100000000000001" customHeight="1">
      <c r="A229" s="76"/>
    </row>
    <row r="230" spans="1:1" s="66" customFormat="1" ht="17.100000000000001" customHeight="1">
      <c r="A230" s="76"/>
    </row>
    <row r="231" spans="1:1" s="66" customFormat="1" ht="17.100000000000001" customHeight="1">
      <c r="A231" s="76"/>
    </row>
    <row r="232" spans="1:1" s="66" customFormat="1" ht="17.100000000000001" customHeight="1">
      <c r="A232" s="76"/>
    </row>
    <row r="233" spans="1:1" s="66" customFormat="1" ht="17.100000000000001" customHeight="1">
      <c r="A233" s="76"/>
    </row>
    <row r="234" spans="1:1" s="66" customFormat="1" ht="17.100000000000001" customHeight="1">
      <c r="A234" s="76"/>
    </row>
    <row r="235" spans="1:1" s="66" customFormat="1" ht="17.100000000000001" customHeight="1">
      <c r="A235" s="76"/>
    </row>
    <row r="236" spans="1:1" s="66" customFormat="1" ht="17.100000000000001" customHeight="1">
      <c r="A236" s="76"/>
    </row>
    <row r="237" spans="1:1" s="66" customFormat="1" ht="17.100000000000001" customHeight="1">
      <c r="A237" s="76"/>
    </row>
    <row r="238" spans="1:1" s="66" customFormat="1" ht="17.100000000000001" customHeight="1">
      <c r="A238" s="76"/>
    </row>
    <row r="239" spans="1:1" s="66" customFormat="1" ht="17.100000000000001" customHeight="1">
      <c r="A239" s="76"/>
    </row>
    <row r="240" spans="1:1" s="66" customFormat="1" ht="17.100000000000001" customHeight="1">
      <c r="A240" s="76"/>
    </row>
    <row r="241" spans="1:1" s="66" customFormat="1" ht="17.100000000000001" customHeight="1">
      <c r="A241" s="76"/>
    </row>
    <row r="242" spans="1:1" s="66" customFormat="1" ht="17.100000000000001" customHeight="1">
      <c r="A242" s="76"/>
    </row>
    <row r="243" spans="1:1" s="66" customFormat="1" ht="17.100000000000001" customHeight="1">
      <c r="A243" s="76"/>
    </row>
    <row r="244" spans="1:1" s="66" customFormat="1" ht="17.100000000000001" customHeight="1">
      <c r="A244" s="76"/>
    </row>
    <row r="245" spans="1:1" s="66" customFormat="1" ht="17.100000000000001" customHeight="1">
      <c r="A245" s="76"/>
    </row>
    <row r="246" spans="1:1" s="66" customFormat="1" ht="17.100000000000001" customHeight="1">
      <c r="A246" s="76"/>
    </row>
    <row r="247" spans="1:1" s="66" customFormat="1" ht="17.100000000000001" customHeight="1">
      <c r="A247" s="76"/>
    </row>
    <row r="248" spans="1:1" s="66" customFormat="1" ht="17.100000000000001" customHeight="1">
      <c r="A248" s="76"/>
    </row>
    <row r="249" spans="1:1" s="66" customFormat="1" ht="17.100000000000001" customHeight="1">
      <c r="A249" s="76"/>
    </row>
    <row r="250" spans="1:1" s="66" customFormat="1" ht="17.100000000000001" customHeight="1">
      <c r="A250" s="76"/>
    </row>
    <row r="251" spans="1:1" s="66" customFormat="1" ht="17.100000000000001" customHeight="1">
      <c r="A251" s="76"/>
    </row>
    <row r="252" spans="1:1" s="66" customFormat="1" ht="17.100000000000001" customHeight="1">
      <c r="A252" s="76"/>
    </row>
    <row r="253" spans="1:1" s="66" customFormat="1" ht="17.100000000000001" customHeight="1">
      <c r="A253" s="76"/>
    </row>
    <row r="254" spans="1:1" s="66" customFormat="1" ht="17.100000000000001" customHeight="1">
      <c r="A254" s="76"/>
    </row>
    <row r="255" spans="1:1" s="66" customFormat="1" ht="17.100000000000001" customHeight="1">
      <c r="A255" s="76"/>
    </row>
    <row r="256" spans="1:1" s="66" customFormat="1" ht="17.100000000000001" customHeight="1">
      <c r="A256" s="76"/>
    </row>
    <row r="257" spans="1:1" s="66" customFormat="1" ht="17.100000000000001" customHeight="1">
      <c r="A257" s="76"/>
    </row>
    <row r="258" spans="1:1" s="66" customFormat="1" ht="17.100000000000001" customHeight="1">
      <c r="A258" s="76"/>
    </row>
    <row r="259" spans="1:1" s="66" customFormat="1" ht="17.100000000000001" customHeight="1">
      <c r="A259" s="76"/>
    </row>
    <row r="260" spans="1:1" s="66" customFormat="1" ht="17.100000000000001" customHeight="1">
      <c r="A260" s="76"/>
    </row>
    <row r="261" spans="1:1" s="66" customFormat="1" ht="17.100000000000001" customHeight="1">
      <c r="A261" s="76"/>
    </row>
    <row r="262" spans="1:1" s="66" customFormat="1" ht="17.100000000000001" customHeight="1">
      <c r="A262" s="76"/>
    </row>
    <row r="263" spans="1:1" s="66" customFormat="1" ht="17.100000000000001" customHeight="1">
      <c r="A263" s="76"/>
    </row>
    <row r="264" spans="1:1" s="66" customFormat="1" ht="17.100000000000001" customHeight="1">
      <c r="A264" s="76"/>
    </row>
    <row r="265" spans="1:1" s="66" customFormat="1" ht="17.100000000000001" customHeight="1">
      <c r="A265" s="76"/>
    </row>
    <row r="266" spans="1:1" s="66" customFormat="1" ht="17.100000000000001" customHeight="1">
      <c r="A266" s="76"/>
    </row>
    <row r="267" spans="1:1" s="66" customFormat="1" ht="17.100000000000001" customHeight="1">
      <c r="A267" s="76"/>
    </row>
    <row r="268" spans="1:1" s="66" customFormat="1" ht="17.100000000000001" customHeight="1">
      <c r="A268" s="76"/>
    </row>
    <row r="269" spans="1:1" s="66" customFormat="1" ht="17.100000000000001" customHeight="1">
      <c r="A269" s="76"/>
    </row>
    <row r="270" spans="1:1" s="66" customFormat="1" ht="17.100000000000001" customHeight="1">
      <c r="A270" s="76"/>
    </row>
    <row r="271" spans="1:1" s="66" customFormat="1" ht="17.100000000000001" customHeight="1">
      <c r="A271" s="76"/>
    </row>
    <row r="272" spans="1:1" s="66" customFormat="1" ht="17.100000000000001" customHeight="1">
      <c r="A272" s="76"/>
    </row>
    <row r="273" spans="1:1" s="66" customFormat="1" ht="17.100000000000001" customHeight="1">
      <c r="A273" s="76"/>
    </row>
    <row r="274" spans="1:1" s="66" customFormat="1" ht="17.100000000000001" customHeight="1">
      <c r="A274" s="76"/>
    </row>
    <row r="275" spans="1:1" s="66" customFormat="1" ht="17.100000000000001" customHeight="1">
      <c r="A275" s="76"/>
    </row>
    <row r="276" spans="1:1" s="66" customFormat="1" ht="17.100000000000001" customHeight="1">
      <c r="A276" s="76"/>
    </row>
    <row r="277" spans="1:1" s="66" customFormat="1" ht="17.100000000000001" customHeight="1">
      <c r="A277" s="76"/>
    </row>
    <row r="278" spans="1:1" s="66" customFormat="1" ht="17.100000000000001" customHeight="1">
      <c r="A278" s="76"/>
    </row>
    <row r="279" spans="1:1" s="66" customFormat="1" ht="17.100000000000001" customHeight="1">
      <c r="A279" s="76"/>
    </row>
    <row r="280" spans="1:1" s="66" customFormat="1" ht="17.100000000000001" customHeight="1">
      <c r="A280" s="76"/>
    </row>
    <row r="281" spans="1:1" s="66" customFormat="1" ht="17.100000000000001" customHeight="1">
      <c r="A281" s="76"/>
    </row>
    <row r="282" spans="1:1" s="66" customFormat="1" ht="17.100000000000001" customHeight="1">
      <c r="A282" s="76"/>
    </row>
    <row r="283" spans="1:1" s="66" customFormat="1" ht="17.100000000000001" customHeight="1">
      <c r="A283" s="76"/>
    </row>
    <row r="284" spans="1:1" s="66" customFormat="1" ht="17.100000000000001" customHeight="1">
      <c r="A284" s="76"/>
    </row>
    <row r="285" spans="1:1" s="66" customFormat="1" ht="17.100000000000001" customHeight="1">
      <c r="A285" s="76"/>
    </row>
    <row r="286" spans="1:1" s="66" customFormat="1" ht="17.100000000000001" customHeight="1">
      <c r="A286" s="76"/>
    </row>
    <row r="287" spans="1:1" s="66" customFormat="1" ht="17.100000000000001" customHeight="1">
      <c r="A287" s="76"/>
    </row>
    <row r="288" spans="1:1" s="66" customFormat="1" ht="17.100000000000001" customHeight="1">
      <c r="A288" s="76"/>
    </row>
    <row r="289" spans="1:1" s="66" customFormat="1" ht="17.100000000000001" customHeight="1">
      <c r="A289" s="76"/>
    </row>
    <row r="290" spans="1:1" s="66" customFormat="1" ht="17.100000000000001" customHeight="1">
      <c r="A290" s="76"/>
    </row>
    <row r="291" spans="1:1" s="66" customFormat="1" ht="17.100000000000001" customHeight="1">
      <c r="A291" s="76"/>
    </row>
    <row r="292" spans="1:1" s="66" customFormat="1" ht="17.100000000000001" customHeight="1">
      <c r="A292" s="76"/>
    </row>
    <row r="293" spans="1:1" s="66" customFormat="1" ht="17.100000000000001" customHeight="1">
      <c r="A293" s="76"/>
    </row>
    <row r="294" spans="1:1" s="66" customFormat="1" ht="17.100000000000001" customHeight="1">
      <c r="A294" s="76"/>
    </row>
    <row r="295" spans="1:1" s="66" customFormat="1" ht="17.100000000000001" customHeight="1">
      <c r="A295" s="76"/>
    </row>
    <row r="296" spans="1:1" s="66" customFormat="1" ht="17.100000000000001" customHeight="1">
      <c r="A296" s="76"/>
    </row>
    <row r="297" spans="1:1" s="66" customFormat="1" ht="17.100000000000001" customHeight="1">
      <c r="A297" s="76"/>
    </row>
    <row r="298" spans="1:1" s="66" customFormat="1" ht="17.100000000000001" customHeight="1">
      <c r="A298" s="76"/>
    </row>
    <row r="299" spans="1:1" s="66" customFormat="1" ht="17.100000000000001" customHeight="1">
      <c r="A299" s="76"/>
    </row>
    <row r="300" spans="1:1" s="66" customFormat="1" ht="17.100000000000001" customHeight="1">
      <c r="A300" s="76"/>
    </row>
    <row r="301" spans="1:1" s="66" customFormat="1" ht="17.100000000000001" customHeight="1">
      <c r="A301" s="76"/>
    </row>
    <row r="302" spans="1:1" s="66" customFormat="1" ht="17.100000000000001" customHeight="1">
      <c r="A302" s="76"/>
    </row>
    <row r="303" spans="1:1" s="66" customFormat="1" ht="17.100000000000001" customHeight="1">
      <c r="A303" s="76"/>
    </row>
    <row r="304" spans="1:1" s="66" customFormat="1" ht="17.100000000000001" customHeight="1">
      <c r="A304" s="76"/>
    </row>
    <row r="305" spans="1:1" s="66" customFormat="1" ht="17.100000000000001" customHeight="1">
      <c r="A305" s="76"/>
    </row>
    <row r="306" spans="1:1" s="66" customFormat="1" ht="17.100000000000001" customHeight="1">
      <c r="A306" s="76"/>
    </row>
    <row r="307" spans="1:1" s="66" customFormat="1" ht="17.100000000000001" customHeight="1">
      <c r="A307" s="76"/>
    </row>
    <row r="308" spans="1:1" s="66" customFormat="1" ht="17.100000000000001" customHeight="1">
      <c r="A308" s="76"/>
    </row>
    <row r="309" spans="1:1" s="66" customFormat="1" ht="17.100000000000001" customHeight="1">
      <c r="A309" s="76"/>
    </row>
    <row r="310" spans="1:1" s="66" customFormat="1" ht="17.100000000000001" customHeight="1">
      <c r="A310" s="76"/>
    </row>
    <row r="311" spans="1:1" s="66" customFormat="1" ht="17.100000000000001" customHeight="1">
      <c r="A311" s="76"/>
    </row>
    <row r="312" spans="1:1" s="66" customFormat="1" ht="17.100000000000001" customHeight="1">
      <c r="A312" s="76"/>
    </row>
    <row r="313" spans="1:1" s="66" customFormat="1" ht="17.100000000000001" customHeight="1">
      <c r="A313" s="76"/>
    </row>
    <row r="314" spans="1:1" s="66" customFormat="1" ht="17.100000000000001" customHeight="1">
      <c r="A314" s="76"/>
    </row>
    <row r="315" spans="1:1" s="66" customFormat="1" ht="17.100000000000001" customHeight="1">
      <c r="A315" s="76"/>
    </row>
    <row r="316" spans="1:1" s="66" customFormat="1" ht="17.100000000000001" customHeight="1">
      <c r="A316" s="76"/>
    </row>
    <row r="317" spans="1:1" s="66" customFormat="1" ht="17.100000000000001" customHeight="1">
      <c r="A317" s="76"/>
    </row>
    <row r="318" spans="1:1" s="66" customFormat="1" ht="17.100000000000001" customHeight="1">
      <c r="A318" s="76"/>
    </row>
    <row r="319" spans="1:1" s="66" customFormat="1" ht="17.100000000000001" customHeight="1">
      <c r="A319" s="76"/>
    </row>
    <row r="320" spans="1:1" s="66" customFormat="1" ht="17.100000000000001" customHeight="1">
      <c r="A320" s="76"/>
    </row>
    <row r="321" spans="1:1" s="66" customFormat="1" ht="17.100000000000001" customHeight="1">
      <c r="A321" s="76"/>
    </row>
    <row r="322" spans="1:1" s="66" customFormat="1" ht="17.100000000000001" customHeight="1">
      <c r="A322" s="76"/>
    </row>
    <row r="323" spans="1:1" s="66" customFormat="1" ht="17.100000000000001" customHeight="1">
      <c r="A323" s="76"/>
    </row>
    <row r="324" spans="1:1" s="66" customFormat="1" ht="17.100000000000001" customHeight="1">
      <c r="A324" s="76"/>
    </row>
    <row r="325" spans="1:1" s="66" customFormat="1" ht="17.100000000000001" customHeight="1">
      <c r="A325" s="76"/>
    </row>
    <row r="326" spans="1:1" s="66" customFormat="1" ht="17.100000000000001" customHeight="1">
      <c r="A326" s="76"/>
    </row>
    <row r="327" spans="1:1" s="66" customFormat="1" ht="17.100000000000001" customHeight="1">
      <c r="A327" s="76"/>
    </row>
    <row r="328" spans="1:1" s="66" customFormat="1" ht="17.100000000000001" customHeight="1">
      <c r="A328" s="76"/>
    </row>
    <row r="329" spans="1:1" s="66" customFormat="1" ht="17.100000000000001" customHeight="1">
      <c r="A329" s="76"/>
    </row>
    <row r="330" spans="1:1" s="66" customFormat="1" ht="17.100000000000001" customHeight="1">
      <c r="A330" s="76"/>
    </row>
    <row r="331" spans="1:1" s="66" customFormat="1" ht="17.100000000000001" customHeight="1">
      <c r="A331" s="76"/>
    </row>
    <row r="332" spans="1:1" s="66" customFormat="1" ht="17.100000000000001" customHeight="1">
      <c r="A332" s="76"/>
    </row>
    <row r="333" spans="1:1" s="66" customFormat="1" ht="17.100000000000001" customHeight="1">
      <c r="A333" s="76"/>
    </row>
    <row r="334" spans="1:1" s="66" customFormat="1" ht="17.100000000000001" customHeight="1">
      <c r="A334" s="76"/>
    </row>
    <row r="335" spans="1:1" s="66" customFormat="1" ht="17.100000000000001" customHeight="1">
      <c r="A335" s="76"/>
    </row>
    <row r="336" spans="1:1" s="66" customFormat="1" ht="17.100000000000001" customHeight="1">
      <c r="A336" s="76"/>
    </row>
    <row r="337" spans="1:1" s="66" customFormat="1" ht="17.100000000000001" customHeight="1">
      <c r="A337" s="76"/>
    </row>
    <row r="338" spans="1:1" s="66" customFormat="1" ht="17.100000000000001" customHeight="1">
      <c r="A338" s="76"/>
    </row>
    <row r="339" spans="1:1" s="66" customFormat="1" ht="17.100000000000001" customHeight="1">
      <c r="A339" s="76"/>
    </row>
    <row r="340" spans="1:1" s="66" customFormat="1" ht="17.100000000000001" customHeight="1">
      <c r="A340" s="76"/>
    </row>
    <row r="341" spans="1:1" s="66" customFormat="1" ht="17.100000000000001" customHeight="1">
      <c r="A341" s="76"/>
    </row>
    <row r="342" spans="1:1" s="66" customFormat="1" ht="17.100000000000001" customHeight="1">
      <c r="A342" s="76"/>
    </row>
    <row r="343" spans="1:1" s="66" customFormat="1" ht="17.100000000000001" customHeight="1">
      <c r="A343" s="76"/>
    </row>
    <row r="344" spans="1:1" s="66" customFormat="1" ht="17.100000000000001" customHeight="1">
      <c r="A344" s="76"/>
    </row>
    <row r="345" spans="1:1" s="66" customFormat="1" ht="17.100000000000001" customHeight="1">
      <c r="A345" s="76"/>
    </row>
    <row r="346" spans="1:1" s="66" customFormat="1" ht="17.100000000000001" customHeight="1">
      <c r="A346" s="76"/>
    </row>
    <row r="347" spans="1:1" s="66" customFormat="1" ht="17.100000000000001" customHeight="1">
      <c r="A347" s="76"/>
    </row>
    <row r="348" spans="1:1" s="66" customFormat="1" ht="17.100000000000001" customHeight="1">
      <c r="A348" s="76"/>
    </row>
    <row r="349" spans="1:1" s="66" customFormat="1" ht="17.100000000000001" customHeight="1">
      <c r="A349" s="76"/>
    </row>
    <row r="350" spans="1:1" s="66" customFormat="1" ht="17.100000000000001" customHeight="1">
      <c r="A350" s="76"/>
    </row>
    <row r="351" spans="1:1" s="66" customFormat="1" ht="17.100000000000001" customHeight="1">
      <c r="A351" s="76"/>
    </row>
    <row r="352" spans="1:1" s="66" customFormat="1" ht="17.100000000000001" customHeight="1">
      <c r="A352" s="76"/>
    </row>
    <row r="353" spans="1:1" s="66" customFormat="1" ht="17.100000000000001" customHeight="1">
      <c r="A353" s="76"/>
    </row>
    <row r="354" spans="1:1" s="66" customFormat="1" ht="17.100000000000001" customHeight="1">
      <c r="A354" s="76"/>
    </row>
    <row r="355" spans="1:1" s="66" customFormat="1" ht="17.100000000000001" customHeight="1">
      <c r="A355" s="76"/>
    </row>
    <row r="356" spans="1:1" s="66" customFormat="1" ht="17.100000000000001" customHeight="1">
      <c r="A356" s="76"/>
    </row>
    <row r="357" spans="1:1" s="66" customFormat="1" ht="17.100000000000001" customHeight="1">
      <c r="A357" s="76"/>
    </row>
    <row r="358" spans="1:1" s="66" customFormat="1" ht="17.100000000000001" customHeight="1">
      <c r="A358" s="76"/>
    </row>
    <row r="359" spans="1:1" s="66" customFormat="1" ht="17.100000000000001" customHeight="1">
      <c r="A359" s="76"/>
    </row>
    <row r="360" spans="1:1" s="66" customFormat="1" ht="17.100000000000001" customHeight="1">
      <c r="A360" s="76"/>
    </row>
    <row r="361" spans="1:1" s="66" customFormat="1" ht="17.100000000000001" customHeight="1">
      <c r="A361" s="76"/>
    </row>
    <row r="362" spans="1:1" s="66" customFormat="1" ht="17.100000000000001" customHeight="1">
      <c r="A362" s="76"/>
    </row>
    <row r="363" spans="1:1" s="66" customFormat="1" ht="17.100000000000001" customHeight="1">
      <c r="A363" s="76"/>
    </row>
    <row r="364" spans="1:1" s="66" customFormat="1" ht="17.100000000000001" customHeight="1">
      <c r="A364" s="76"/>
    </row>
    <row r="365" spans="1:1" s="66" customFormat="1" ht="17.100000000000001" customHeight="1">
      <c r="A365" s="76"/>
    </row>
    <row r="366" spans="1:1" s="66" customFormat="1" ht="17.100000000000001" customHeight="1">
      <c r="A366" s="76"/>
    </row>
    <row r="367" spans="1:1" s="66" customFormat="1" ht="17.100000000000001" customHeight="1">
      <c r="A367" s="76"/>
    </row>
    <row r="368" spans="1:1" s="66" customFormat="1" ht="17.100000000000001" customHeight="1">
      <c r="A368" s="76"/>
    </row>
    <row r="369" spans="1:1" s="66" customFormat="1" ht="17.100000000000001" customHeight="1">
      <c r="A369" s="76"/>
    </row>
    <row r="370" spans="1:1" s="66" customFormat="1" ht="17.100000000000001" customHeight="1">
      <c r="A370" s="76"/>
    </row>
    <row r="371" spans="1:1" s="66" customFormat="1" ht="17.100000000000001" customHeight="1">
      <c r="A371" s="76"/>
    </row>
    <row r="372" spans="1:1" s="66" customFormat="1" ht="17.100000000000001" customHeight="1">
      <c r="A372" s="76"/>
    </row>
    <row r="373" spans="1:1" s="66" customFormat="1" ht="17.100000000000001" customHeight="1">
      <c r="A373" s="76"/>
    </row>
    <row r="374" spans="1:1" s="66" customFormat="1" ht="17.100000000000001" customHeight="1">
      <c r="A374" s="76"/>
    </row>
    <row r="375" spans="1:1" s="66" customFormat="1" ht="17.100000000000001" customHeight="1">
      <c r="A375" s="76"/>
    </row>
    <row r="376" spans="1:1" s="66" customFormat="1" ht="17.100000000000001" customHeight="1">
      <c r="A376" s="76"/>
    </row>
    <row r="377" spans="1:1" s="66" customFormat="1" ht="17.100000000000001" customHeight="1">
      <c r="A377" s="76"/>
    </row>
    <row r="378" spans="1:1" s="66" customFormat="1" ht="17.100000000000001" customHeight="1">
      <c r="A378" s="76"/>
    </row>
    <row r="379" spans="1:1" s="66" customFormat="1" ht="17.100000000000001" customHeight="1">
      <c r="A379" s="76"/>
    </row>
    <row r="380" spans="1:1" s="66" customFormat="1" ht="17.100000000000001" customHeight="1">
      <c r="A380" s="76"/>
    </row>
    <row r="381" spans="1:1" s="66" customFormat="1" ht="17.100000000000001" customHeight="1">
      <c r="A381" s="76"/>
    </row>
    <row r="382" spans="1:1" s="66" customFormat="1" ht="17.100000000000001" customHeight="1">
      <c r="A382" s="76"/>
    </row>
    <row r="383" spans="1:1" s="66" customFormat="1" ht="17.100000000000001" customHeight="1">
      <c r="A383" s="76"/>
    </row>
    <row r="384" spans="1:1" s="66" customFormat="1" ht="17.100000000000001" customHeight="1">
      <c r="A384" s="76"/>
    </row>
    <row r="385" spans="1:1" s="66" customFormat="1" ht="17.100000000000001" customHeight="1">
      <c r="A385" s="76"/>
    </row>
    <row r="386" spans="1:1" s="66" customFormat="1" ht="17.100000000000001" customHeight="1">
      <c r="A386" s="76"/>
    </row>
    <row r="387" spans="1:1" s="66" customFormat="1" ht="17.100000000000001" customHeight="1">
      <c r="A387" s="76"/>
    </row>
    <row r="388" spans="1:1" s="66" customFormat="1" ht="17.100000000000001" customHeight="1">
      <c r="A388" s="76"/>
    </row>
    <row r="389" spans="1:1" s="66" customFormat="1" ht="17.100000000000001" customHeight="1">
      <c r="A389" s="76"/>
    </row>
    <row r="390" spans="1:1" s="66" customFormat="1" ht="17.100000000000001" customHeight="1">
      <c r="A390" s="76"/>
    </row>
    <row r="391" spans="1:1" s="66" customFormat="1" ht="17.100000000000001" customHeight="1">
      <c r="A391" s="76"/>
    </row>
    <row r="392" spans="1:1" s="66" customFormat="1" ht="17.100000000000001" customHeight="1">
      <c r="A392" s="76"/>
    </row>
    <row r="393" spans="1:1" s="66" customFormat="1" ht="17.100000000000001" customHeight="1">
      <c r="A393" s="76"/>
    </row>
    <row r="394" spans="1:1" s="66" customFormat="1" ht="17.100000000000001" customHeight="1">
      <c r="A394" s="76"/>
    </row>
    <row r="395" spans="1:1" s="66" customFormat="1" ht="17.100000000000001" customHeight="1">
      <c r="A395" s="76"/>
    </row>
    <row r="396" spans="1:1" s="66" customFormat="1" ht="17.100000000000001" customHeight="1">
      <c r="A396" s="76"/>
    </row>
    <row r="397" spans="1:1" s="66" customFormat="1" ht="17.100000000000001" customHeight="1">
      <c r="A397" s="76"/>
    </row>
    <row r="398" spans="1:1" s="66" customFormat="1" ht="17.100000000000001" customHeight="1">
      <c r="A398" s="76"/>
    </row>
    <row r="399" spans="1:1" s="66" customFormat="1" ht="17.100000000000001" customHeight="1">
      <c r="A399" s="76"/>
    </row>
    <row r="400" spans="1:1" s="66" customFormat="1" ht="17.100000000000001" customHeight="1">
      <c r="A400" s="76"/>
    </row>
    <row r="401" spans="1:1" s="66" customFormat="1" ht="17.100000000000001" customHeight="1">
      <c r="A401" s="76"/>
    </row>
    <row r="402" spans="1:1" s="66" customFormat="1" ht="17.100000000000001" customHeight="1">
      <c r="A402" s="76"/>
    </row>
    <row r="403" spans="1:1" s="66" customFormat="1" ht="17.100000000000001" customHeight="1">
      <c r="A403" s="76"/>
    </row>
    <row r="404" spans="1:1" s="66" customFormat="1" ht="17.100000000000001" customHeight="1">
      <c r="A404" s="76"/>
    </row>
    <row r="405" spans="1:1" s="66" customFormat="1" ht="17.100000000000001" customHeight="1">
      <c r="A405" s="76"/>
    </row>
    <row r="406" spans="1:1" s="66" customFormat="1" ht="17.100000000000001" customHeight="1">
      <c r="A406" s="76"/>
    </row>
    <row r="407" spans="1:1" s="66" customFormat="1" ht="17.100000000000001" customHeight="1">
      <c r="A407" s="76"/>
    </row>
    <row r="408" spans="1:1" s="66" customFormat="1" ht="17.100000000000001" customHeight="1">
      <c r="A408" s="76"/>
    </row>
    <row r="409" spans="1:1" s="66" customFormat="1" ht="17.100000000000001" customHeight="1">
      <c r="A409" s="76"/>
    </row>
    <row r="410" spans="1:1" s="66" customFormat="1" ht="17.100000000000001" customHeight="1">
      <c r="A410" s="76"/>
    </row>
    <row r="411" spans="1:1" s="66" customFormat="1" ht="17.100000000000001" customHeight="1">
      <c r="A411" s="76"/>
    </row>
    <row r="412" spans="1:1" s="66" customFormat="1" ht="17.100000000000001" customHeight="1">
      <c r="A412" s="76"/>
    </row>
    <row r="413" spans="1:1" s="66" customFormat="1" ht="17.100000000000001" customHeight="1">
      <c r="A413" s="76"/>
    </row>
    <row r="414" spans="1:1" s="66" customFormat="1" ht="17.100000000000001" customHeight="1">
      <c r="A414" s="76"/>
    </row>
    <row r="415" spans="1:1" s="66" customFormat="1" ht="17.100000000000001" customHeight="1">
      <c r="A415" s="76"/>
    </row>
    <row r="416" spans="1:1" s="66" customFormat="1" ht="17.100000000000001" customHeight="1">
      <c r="A416" s="76"/>
    </row>
    <row r="417" spans="1:1" s="66" customFormat="1" ht="17.100000000000001" customHeight="1">
      <c r="A417" s="76"/>
    </row>
    <row r="418" spans="1:1" s="66" customFormat="1" ht="17.100000000000001" customHeight="1">
      <c r="A418" s="76"/>
    </row>
    <row r="419" spans="1:1" s="66" customFormat="1" ht="17.100000000000001" customHeight="1">
      <c r="A419" s="76"/>
    </row>
    <row r="420" spans="1:1" s="66" customFormat="1" ht="17.100000000000001" customHeight="1">
      <c r="A420" s="76"/>
    </row>
    <row r="421" spans="1:1" s="66" customFormat="1" ht="17.100000000000001" customHeight="1">
      <c r="A421" s="76"/>
    </row>
    <row r="422" spans="1:1" s="66" customFormat="1" ht="17.100000000000001" customHeight="1">
      <c r="A422" s="76"/>
    </row>
    <row r="423" spans="1:1" s="66" customFormat="1" ht="17.100000000000001" customHeight="1">
      <c r="A423" s="76"/>
    </row>
    <row r="424" spans="1:1" s="66" customFormat="1" ht="17.100000000000001" customHeight="1">
      <c r="A424" s="76"/>
    </row>
    <row r="425" spans="1:1" s="66" customFormat="1" ht="17.100000000000001" customHeight="1">
      <c r="A425" s="76"/>
    </row>
    <row r="426" spans="1:1" s="66" customFormat="1" ht="17.100000000000001" customHeight="1">
      <c r="A426" s="76"/>
    </row>
    <row r="427" spans="1:1" s="66" customFormat="1" ht="17.100000000000001" customHeight="1">
      <c r="A427" s="76"/>
    </row>
    <row r="428" spans="1:1" s="66" customFormat="1" ht="17.100000000000001" customHeight="1">
      <c r="A428" s="76"/>
    </row>
    <row r="429" spans="1:1" s="66" customFormat="1" ht="17.100000000000001" customHeight="1">
      <c r="A429" s="76"/>
    </row>
    <row r="430" spans="1:1" s="66" customFormat="1" ht="17.100000000000001" customHeight="1">
      <c r="A430" s="76"/>
    </row>
    <row r="431" spans="1:1" s="66" customFormat="1" ht="17.100000000000001" customHeight="1">
      <c r="A431" s="76"/>
    </row>
    <row r="432" spans="1:1" s="66" customFormat="1" ht="17.100000000000001" customHeight="1">
      <c r="A432" s="76"/>
    </row>
    <row r="433" spans="1:1" s="66" customFormat="1" ht="17.100000000000001" customHeight="1">
      <c r="A433" s="76"/>
    </row>
    <row r="434" spans="1:1" s="66" customFormat="1" ht="17.100000000000001" customHeight="1">
      <c r="A434" s="76"/>
    </row>
    <row r="435" spans="1:1" s="66" customFormat="1" ht="17.100000000000001" customHeight="1">
      <c r="A435" s="76"/>
    </row>
    <row r="436" spans="1:1" s="66" customFormat="1" ht="17.100000000000001" customHeight="1">
      <c r="A436" s="76"/>
    </row>
    <row r="437" spans="1:1" s="66" customFormat="1" ht="17.100000000000001" customHeight="1">
      <c r="A437" s="76"/>
    </row>
    <row r="438" spans="1:1" s="66" customFormat="1" ht="17.100000000000001" customHeight="1">
      <c r="A438" s="76"/>
    </row>
    <row r="439" spans="1:1" s="66" customFormat="1" ht="17.100000000000001" customHeight="1">
      <c r="A439" s="76"/>
    </row>
    <row r="440" spans="1:1" s="66" customFormat="1" ht="17.100000000000001" customHeight="1">
      <c r="A440" s="76"/>
    </row>
    <row r="441" spans="1:1" s="66" customFormat="1" ht="17.100000000000001" customHeight="1">
      <c r="A441" s="76"/>
    </row>
    <row r="442" spans="1:1" s="66" customFormat="1" ht="17.100000000000001" customHeight="1">
      <c r="A442" s="76"/>
    </row>
    <row r="443" spans="1:1" s="66" customFormat="1" ht="17.100000000000001" customHeight="1">
      <c r="A443" s="76"/>
    </row>
    <row r="444" spans="1:1" s="66" customFormat="1" ht="17.100000000000001" customHeight="1">
      <c r="A444" s="76"/>
    </row>
    <row r="445" spans="1:1" s="66" customFormat="1" ht="17.100000000000001" customHeight="1">
      <c r="A445" s="76"/>
    </row>
    <row r="446" spans="1:1" s="66" customFormat="1" ht="17.100000000000001" customHeight="1">
      <c r="A446" s="76"/>
    </row>
    <row r="447" spans="1:1" s="66" customFormat="1" ht="17.100000000000001" customHeight="1">
      <c r="A447" s="76"/>
    </row>
    <row r="448" spans="1:1" s="66" customFormat="1" ht="17.100000000000001" customHeight="1">
      <c r="A448" s="76"/>
    </row>
    <row r="449" spans="1:1" s="66" customFormat="1" ht="17.100000000000001" customHeight="1">
      <c r="A449" s="76"/>
    </row>
    <row r="450" spans="1:1" s="66" customFormat="1" ht="17.100000000000001" customHeight="1">
      <c r="A450" s="76"/>
    </row>
    <row r="451" spans="1:1" s="66" customFormat="1" ht="17.100000000000001" customHeight="1">
      <c r="A451" s="76"/>
    </row>
    <row r="452" spans="1:1" s="66" customFormat="1" ht="17.100000000000001" customHeight="1">
      <c r="A452" s="76"/>
    </row>
    <row r="453" spans="1:1" s="66" customFormat="1" ht="17.100000000000001" customHeight="1">
      <c r="A453" s="76"/>
    </row>
    <row r="454" spans="1:1" s="66" customFormat="1" ht="17.100000000000001" customHeight="1">
      <c r="A454" s="76"/>
    </row>
    <row r="455" spans="1:1" s="66" customFormat="1" ht="17.100000000000001" customHeight="1">
      <c r="A455" s="76"/>
    </row>
    <row r="456" spans="1:1" s="66" customFormat="1" ht="17.100000000000001" customHeight="1">
      <c r="A456" s="76"/>
    </row>
    <row r="457" spans="1:1" s="66" customFormat="1" ht="17.100000000000001" customHeight="1">
      <c r="A457" s="76"/>
    </row>
    <row r="458" spans="1:1" s="66" customFormat="1" ht="17.100000000000001" customHeight="1">
      <c r="A458" s="76"/>
    </row>
    <row r="459" spans="1:1" s="66" customFormat="1" ht="17.100000000000001" customHeight="1">
      <c r="A459" s="76"/>
    </row>
    <row r="460" spans="1:1" s="66" customFormat="1" ht="17.100000000000001" customHeight="1">
      <c r="A460" s="76"/>
    </row>
    <row r="461" spans="1:1" s="66" customFormat="1" ht="17.100000000000001" customHeight="1">
      <c r="A461" s="76"/>
    </row>
    <row r="462" spans="1:1" s="66" customFormat="1" ht="17.100000000000001" customHeight="1">
      <c r="A462" s="76"/>
    </row>
    <row r="463" spans="1:1" s="66" customFormat="1" ht="17.100000000000001" customHeight="1">
      <c r="A463" s="76"/>
    </row>
    <row r="464" spans="1:1" s="66" customFormat="1" ht="17.100000000000001" customHeight="1">
      <c r="A464" s="76"/>
    </row>
    <row r="465" spans="1:1" s="66" customFormat="1" ht="17.100000000000001" customHeight="1">
      <c r="A465" s="76"/>
    </row>
    <row r="466" spans="1:1" s="66" customFormat="1" ht="17.100000000000001" customHeight="1">
      <c r="A466" s="76"/>
    </row>
    <row r="467" spans="1:1" s="66" customFormat="1" ht="17.100000000000001" customHeight="1">
      <c r="A467" s="76"/>
    </row>
    <row r="468" spans="1:1" s="66" customFormat="1" ht="17.100000000000001" customHeight="1">
      <c r="A468" s="76"/>
    </row>
    <row r="469" spans="1:1" s="66" customFormat="1" ht="17.100000000000001" customHeight="1">
      <c r="A469" s="76"/>
    </row>
    <row r="470" spans="1:1" s="66" customFormat="1" ht="17.100000000000001" customHeight="1">
      <c r="A470" s="76"/>
    </row>
    <row r="471" spans="1:1" s="66" customFormat="1" ht="17.100000000000001" customHeight="1">
      <c r="A471" s="76"/>
    </row>
    <row r="472" spans="1:1" s="66" customFormat="1" ht="17.100000000000001" customHeight="1">
      <c r="A472" s="76"/>
    </row>
    <row r="473" spans="1:1" s="66" customFormat="1" ht="17.100000000000001" customHeight="1">
      <c r="A473" s="76"/>
    </row>
    <row r="474" spans="1:1" s="66" customFormat="1" ht="17.100000000000001" customHeight="1">
      <c r="A474" s="76"/>
    </row>
    <row r="475" spans="1:1" s="66" customFormat="1" ht="17.100000000000001" customHeight="1">
      <c r="A475" s="76"/>
    </row>
    <row r="476" spans="1:1" s="66" customFormat="1" ht="17.100000000000001" customHeight="1">
      <c r="A476" s="76"/>
    </row>
    <row r="477" spans="1:1" s="66" customFormat="1" ht="17.100000000000001" customHeight="1">
      <c r="A477" s="76"/>
    </row>
    <row r="478" spans="1:1" s="66" customFormat="1" ht="17.100000000000001" customHeight="1">
      <c r="A478" s="76"/>
    </row>
    <row r="479" spans="1:1" s="66" customFormat="1" ht="17.100000000000001" customHeight="1">
      <c r="A479" s="76"/>
    </row>
    <row r="480" spans="1:1" s="66" customFormat="1" ht="17.100000000000001" customHeight="1">
      <c r="A480" s="76"/>
    </row>
    <row r="481" spans="1:1" s="66" customFormat="1" ht="17.100000000000001" customHeight="1">
      <c r="A481" s="76"/>
    </row>
    <row r="482" spans="1:1" s="66" customFormat="1" ht="17.100000000000001" customHeight="1">
      <c r="A482" s="76"/>
    </row>
    <row r="483" spans="1:1" s="66" customFormat="1" ht="17.100000000000001" customHeight="1">
      <c r="A483" s="76"/>
    </row>
    <row r="484" spans="1:1" s="66" customFormat="1" ht="17.100000000000001" customHeight="1">
      <c r="A484" s="76"/>
    </row>
    <row r="485" spans="1:1" s="66" customFormat="1" ht="17.100000000000001" customHeight="1">
      <c r="A485" s="76"/>
    </row>
    <row r="486" spans="1:1" s="66" customFormat="1" ht="17.100000000000001" customHeight="1">
      <c r="A486" s="76"/>
    </row>
    <row r="487" spans="1:1" s="66" customFormat="1" ht="17.100000000000001" customHeight="1">
      <c r="A487" s="76"/>
    </row>
    <row r="488" spans="1:1" s="66" customFormat="1" ht="17.100000000000001" customHeight="1">
      <c r="A488" s="76"/>
    </row>
    <row r="489" spans="1:1" s="66" customFormat="1" ht="17.100000000000001" customHeight="1">
      <c r="A489" s="76"/>
    </row>
    <row r="490" spans="1:1" s="66" customFormat="1" ht="17.100000000000001" customHeight="1">
      <c r="A490" s="76"/>
    </row>
    <row r="491" spans="1:1" s="66" customFormat="1" ht="17.100000000000001" customHeight="1">
      <c r="A491" s="76"/>
    </row>
    <row r="492" spans="1:1" s="66" customFormat="1" ht="17.100000000000001" customHeight="1">
      <c r="A492" s="76"/>
    </row>
    <row r="493" spans="1:1" s="66" customFormat="1" ht="17.100000000000001" customHeight="1">
      <c r="A493" s="76"/>
    </row>
    <row r="494" spans="1:1" s="66" customFormat="1" ht="17.100000000000001" customHeight="1">
      <c r="A494" s="76"/>
    </row>
    <row r="495" spans="1:1" s="66" customFormat="1" ht="17.100000000000001" customHeight="1">
      <c r="A495" s="76"/>
    </row>
    <row r="496" spans="1:1" s="66" customFormat="1" ht="17.100000000000001" customHeight="1">
      <c r="A496" s="76"/>
    </row>
    <row r="497" spans="1:1" s="66" customFormat="1" ht="17.100000000000001" customHeight="1">
      <c r="A497" s="76"/>
    </row>
    <row r="498" spans="1:1" s="66" customFormat="1" ht="17.100000000000001" customHeight="1">
      <c r="A498" s="76"/>
    </row>
    <row r="499" spans="1:1" s="66" customFormat="1" ht="17.100000000000001" customHeight="1">
      <c r="A499" s="76"/>
    </row>
    <row r="500" spans="1:1" s="66" customFormat="1" ht="17.100000000000001" customHeight="1">
      <c r="A500" s="76"/>
    </row>
    <row r="501" spans="1:1" s="66" customFormat="1" ht="17.100000000000001" customHeight="1">
      <c r="A501" s="76"/>
    </row>
    <row r="502" spans="1:1" s="66" customFormat="1" ht="17.100000000000001" customHeight="1">
      <c r="A502" s="76"/>
    </row>
    <row r="503" spans="1:1" s="66" customFormat="1" ht="17.100000000000001" customHeight="1">
      <c r="A503" s="76"/>
    </row>
    <row r="504" spans="1:1" s="66" customFormat="1" ht="17.100000000000001" customHeight="1">
      <c r="A504" s="76"/>
    </row>
    <row r="505" spans="1:1" s="66" customFormat="1" ht="17.100000000000001" customHeight="1">
      <c r="A505" s="76"/>
    </row>
    <row r="506" spans="1:1" s="66" customFormat="1" ht="17.100000000000001" customHeight="1">
      <c r="A506" s="76"/>
    </row>
    <row r="507" spans="1:1" s="66" customFormat="1" ht="17.100000000000001" customHeight="1">
      <c r="A507" s="76"/>
    </row>
    <row r="508" spans="1:1" s="66" customFormat="1" ht="17.100000000000001" customHeight="1">
      <c r="A508" s="76"/>
    </row>
    <row r="509" spans="1:1" s="66" customFormat="1" ht="17.100000000000001" customHeight="1">
      <c r="A509" s="76"/>
    </row>
    <row r="510" spans="1:1" s="66" customFormat="1" ht="17.100000000000001" customHeight="1">
      <c r="A510" s="76"/>
    </row>
    <row r="511" spans="1:1" s="66" customFormat="1" ht="17.100000000000001" customHeight="1">
      <c r="A511" s="76"/>
    </row>
    <row r="512" spans="1:1" s="66" customFormat="1" ht="17.100000000000001" customHeight="1">
      <c r="A512" s="76"/>
    </row>
    <row r="513" spans="1:1" s="66" customFormat="1" ht="17.100000000000001" customHeight="1">
      <c r="A513" s="76"/>
    </row>
    <row r="514" spans="1:1" s="66" customFormat="1" ht="17.100000000000001" customHeight="1">
      <c r="A514" s="76"/>
    </row>
    <row r="515" spans="1:1" s="66" customFormat="1" ht="17.100000000000001" customHeight="1">
      <c r="A515" s="76"/>
    </row>
    <row r="516" spans="1:1" s="66" customFormat="1" ht="17.100000000000001" customHeight="1">
      <c r="A516" s="76"/>
    </row>
    <row r="517" spans="1:1" s="66" customFormat="1" ht="17.100000000000001" customHeight="1">
      <c r="A517" s="76"/>
    </row>
    <row r="518" spans="1:1" s="66" customFormat="1" ht="17.100000000000001" customHeight="1">
      <c r="A518" s="76"/>
    </row>
    <row r="519" spans="1:1" s="66" customFormat="1" ht="17.100000000000001" customHeight="1">
      <c r="A519" s="76"/>
    </row>
    <row r="520" spans="1:1" s="66" customFormat="1" ht="17.100000000000001" customHeight="1">
      <c r="A520" s="76"/>
    </row>
    <row r="521" spans="1:1" s="66" customFormat="1" ht="17.100000000000001" customHeight="1">
      <c r="A521" s="76"/>
    </row>
    <row r="522" spans="1:1" s="66" customFormat="1" ht="17.100000000000001" customHeight="1">
      <c r="A522" s="76"/>
    </row>
    <row r="523" spans="1:1" s="66" customFormat="1" ht="17.100000000000001" customHeight="1">
      <c r="A523" s="76"/>
    </row>
    <row r="524" spans="1:1" s="66" customFormat="1" ht="17.100000000000001" customHeight="1">
      <c r="A524" s="76"/>
    </row>
    <row r="525" spans="1:1" s="66" customFormat="1" ht="17.100000000000001" customHeight="1">
      <c r="A525" s="76"/>
    </row>
    <row r="526" spans="1:1" s="66" customFormat="1" ht="17.100000000000001" customHeight="1">
      <c r="A526" s="76"/>
    </row>
    <row r="527" spans="1:1" s="66" customFormat="1" ht="17.100000000000001" customHeight="1">
      <c r="A527" s="76"/>
    </row>
    <row r="528" spans="1:1" s="66" customFormat="1" ht="17.100000000000001" customHeight="1">
      <c r="A528" s="76"/>
    </row>
    <row r="529" spans="1:1" s="66" customFormat="1" ht="17.100000000000001" customHeight="1">
      <c r="A529" s="76"/>
    </row>
    <row r="530" spans="1:1" s="66" customFormat="1" ht="17.100000000000001" customHeight="1">
      <c r="A530" s="76"/>
    </row>
    <row r="531" spans="1:1" s="66" customFormat="1" ht="17.100000000000001" customHeight="1">
      <c r="A531" s="76"/>
    </row>
    <row r="532" spans="1:1" s="66" customFormat="1" ht="17.100000000000001" customHeight="1">
      <c r="A532" s="76"/>
    </row>
    <row r="533" spans="1:1" s="66" customFormat="1" ht="17.100000000000001" customHeight="1">
      <c r="A533" s="76"/>
    </row>
    <row r="534" spans="1:1" s="66" customFormat="1" ht="17.100000000000001" customHeight="1">
      <c r="A534" s="76"/>
    </row>
    <row r="535" spans="1:1" s="66" customFormat="1" ht="17.100000000000001" customHeight="1">
      <c r="A535" s="76"/>
    </row>
    <row r="536" spans="1:1" s="66" customFormat="1" ht="17.100000000000001" customHeight="1">
      <c r="A536" s="76"/>
    </row>
    <row r="537" spans="1:1" s="66" customFormat="1" ht="17.100000000000001" customHeight="1">
      <c r="A537" s="76"/>
    </row>
    <row r="538" spans="1:1" s="66" customFormat="1" ht="17.100000000000001" customHeight="1">
      <c r="A538" s="76"/>
    </row>
    <row r="539" spans="1:1" s="66" customFormat="1" ht="17.100000000000001" customHeight="1">
      <c r="A539" s="76"/>
    </row>
    <row r="540" spans="1:1" s="66" customFormat="1" ht="17.100000000000001" customHeight="1">
      <c r="A540" s="76"/>
    </row>
    <row r="541" spans="1:1" s="66" customFormat="1" ht="17.100000000000001" customHeight="1">
      <c r="A541" s="76"/>
    </row>
    <row r="542" spans="1:1" s="66" customFormat="1" ht="17.100000000000001" customHeight="1">
      <c r="A542" s="76"/>
    </row>
    <row r="543" spans="1:1" s="66" customFormat="1" ht="17.100000000000001" customHeight="1">
      <c r="A543" s="76"/>
    </row>
    <row r="544" spans="1:1" s="66" customFormat="1" ht="17.100000000000001" customHeight="1">
      <c r="A544" s="76"/>
    </row>
    <row r="545" spans="1:4" s="66" customFormat="1" ht="17.100000000000001" customHeight="1">
      <c r="A545" s="76"/>
    </row>
    <row r="546" spans="1:4" s="66" customFormat="1" ht="17.100000000000001" customHeight="1">
      <c r="A546" s="76"/>
    </row>
    <row r="547" spans="1:4" s="66" customFormat="1" ht="17.100000000000001" customHeight="1">
      <c r="A547" s="76"/>
    </row>
    <row r="548" spans="1:4" s="66" customFormat="1" ht="17.100000000000001" customHeight="1">
      <c r="A548" s="76"/>
    </row>
    <row r="549" spans="1:4" s="66" customFormat="1" ht="17.100000000000001" customHeight="1">
      <c r="A549" s="76"/>
    </row>
    <row r="550" spans="1:4" s="66" customFormat="1" ht="17.100000000000001" customHeight="1">
      <c r="A550" s="76"/>
    </row>
    <row r="551" spans="1:4" ht="17.100000000000001" customHeight="1">
      <c r="A551" s="77"/>
      <c r="B551" s="67"/>
      <c r="C551" s="67"/>
      <c r="D551" s="67"/>
    </row>
    <row r="552" spans="1:4" ht="17.100000000000001" customHeight="1">
      <c r="A552" s="77"/>
      <c r="B552" s="67"/>
      <c r="C552" s="67"/>
      <c r="D552" s="67"/>
    </row>
    <row r="553" spans="1:4" ht="17.100000000000001" customHeight="1">
      <c r="A553" s="77"/>
      <c r="B553" s="67"/>
      <c r="C553" s="67"/>
      <c r="D553" s="67"/>
    </row>
    <row r="554" spans="1:4" ht="17.100000000000001" customHeight="1">
      <c r="A554" s="77"/>
      <c r="B554" s="67"/>
      <c r="C554" s="67"/>
      <c r="D554" s="67"/>
    </row>
    <row r="555" spans="1:4" ht="17.100000000000001" customHeight="1">
      <c r="A555" s="77"/>
      <c r="B555" s="67"/>
      <c r="C555" s="67"/>
      <c r="D555" s="67"/>
    </row>
    <row r="556" spans="1:4" ht="17.100000000000001" customHeight="1">
      <c r="A556" s="77"/>
      <c r="B556" s="67"/>
      <c r="C556" s="67"/>
      <c r="D556" s="67"/>
    </row>
  </sheetData>
  <mergeCells count="1">
    <mergeCell ref="A1:D1"/>
  </mergeCells>
  <phoneticPr fontId="2" type="noConversion"/>
  <printOptions horizontalCentered="1"/>
  <pageMargins left="0.6692913385826772" right="0.6692913385826772" top="0.74803149606299213" bottom="0.74803149606299213" header="0" footer="0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6:BE44"/>
  <sheetViews>
    <sheetView workbookViewId="0">
      <selection activeCell="B6" sqref="B6:B14"/>
    </sheetView>
  </sheetViews>
  <sheetFormatPr defaultRowHeight="16.5"/>
  <cols>
    <col min="2" max="2" width="22.875" customWidth="1"/>
    <col min="3" max="3" width="50.75" style="105" bestFit="1" customWidth="1"/>
    <col min="4" max="4" width="13.875" style="101" bestFit="1" customWidth="1"/>
  </cols>
  <sheetData>
    <row r="6" spans="2:3">
      <c r="B6" t="s">
        <v>133</v>
      </c>
      <c r="C6" s="105">
        <v>1000000</v>
      </c>
    </row>
    <row r="7" spans="2:3">
      <c r="B7" t="s">
        <v>135</v>
      </c>
      <c r="C7" s="105">
        <v>2248940</v>
      </c>
    </row>
    <row r="8" spans="2:3">
      <c r="B8" t="s">
        <v>137</v>
      </c>
      <c r="C8" s="105">
        <v>1057000</v>
      </c>
    </row>
    <row r="9" spans="2:3">
      <c r="B9" t="s">
        <v>138</v>
      </c>
      <c r="C9" s="105">
        <v>300000</v>
      </c>
    </row>
    <row r="10" spans="2:3">
      <c r="B10" t="s">
        <v>140</v>
      </c>
      <c r="C10" s="105">
        <v>54688160</v>
      </c>
    </row>
    <row r="11" spans="2:3">
      <c r="B11" t="s">
        <v>142</v>
      </c>
      <c r="C11" s="105">
        <v>2000000</v>
      </c>
    </row>
    <row r="12" spans="2:3">
      <c r="B12" t="s">
        <v>144</v>
      </c>
      <c r="C12" s="105">
        <v>4206000</v>
      </c>
    </row>
    <row r="13" spans="2:3">
      <c r="B13" t="s">
        <v>146</v>
      </c>
      <c r="C13" s="105">
        <v>11845000</v>
      </c>
    </row>
    <row r="14" spans="2:3">
      <c r="B14" t="s">
        <v>147</v>
      </c>
      <c r="C14" s="105">
        <v>12467520</v>
      </c>
    </row>
    <row r="15" spans="2:3">
      <c r="C15" s="105" t="s">
        <v>214</v>
      </c>
    </row>
    <row r="17" spans="2:57">
      <c r="B17" s="102" t="s">
        <v>161</v>
      </c>
      <c r="C17" s="105" t="s">
        <v>207</v>
      </c>
      <c r="D17" s="107">
        <v>184964893</v>
      </c>
    </row>
    <row r="18" spans="2:57">
      <c r="B18" s="102" t="s">
        <v>162</v>
      </c>
      <c r="C18" s="105" t="s">
        <v>202</v>
      </c>
      <c r="D18" s="107">
        <v>4999000</v>
      </c>
      <c r="K18" t="s">
        <v>149</v>
      </c>
      <c r="N18">
        <v>1</v>
      </c>
      <c r="O18" t="s">
        <v>150</v>
      </c>
      <c r="P18">
        <v>12768000</v>
      </c>
      <c r="Q18">
        <v>13903200</v>
      </c>
      <c r="R18" t="s">
        <v>148</v>
      </c>
      <c r="Y18" t="s">
        <v>149</v>
      </c>
      <c r="AB18">
        <v>1</v>
      </c>
      <c r="AC18" t="s">
        <v>150</v>
      </c>
      <c r="AD18">
        <v>12768000</v>
      </c>
      <c r="AE18">
        <v>13903200</v>
      </c>
      <c r="AF18" t="s">
        <v>148</v>
      </c>
      <c r="AM18" t="s">
        <v>149</v>
      </c>
      <c r="AP18">
        <v>1</v>
      </c>
      <c r="AQ18" t="s">
        <v>150</v>
      </c>
      <c r="AR18">
        <v>12768000</v>
      </c>
      <c r="AS18" t="s">
        <v>148</v>
      </c>
      <c r="AU18">
        <v>12768000</v>
      </c>
      <c r="AZ18" t="s">
        <v>149</v>
      </c>
      <c r="BC18">
        <v>1</v>
      </c>
      <c r="BD18" t="s">
        <v>150</v>
      </c>
      <c r="BE18">
        <v>12768000</v>
      </c>
    </row>
    <row r="19" spans="2:57">
      <c r="B19" s="102" t="s">
        <v>163</v>
      </c>
      <c r="C19" s="105" t="s">
        <v>204</v>
      </c>
      <c r="D19" s="107">
        <v>114636360</v>
      </c>
      <c r="K19" t="s">
        <v>149</v>
      </c>
      <c r="N19">
        <v>2</v>
      </c>
      <c r="O19" t="s">
        <v>150</v>
      </c>
      <c r="P19">
        <v>4550000</v>
      </c>
      <c r="Q19">
        <v>4550000</v>
      </c>
      <c r="R19" t="s">
        <v>151</v>
      </c>
      <c r="T19">
        <v>2275000</v>
      </c>
      <c r="Y19" t="s">
        <v>149</v>
      </c>
      <c r="AB19">
        <v>2</v>
      </c>
      <c r="AC19" t="s">
        <v>150</v>
      </c>
      <c r="AD19">
        <v>4550000</v>
      </c>
      <c r="AE19">
        <v>4550000</v>
      </c>
      <c r="AF19" t="s">
        <v>151</v>
      </c>
      <c r="AH19">
        <v>2275000</v>
      </c>
      <c r="AM19" t="s">
        <v>149</v>
      </c>
      <c r="AP19">
        <v>2</v>
      </c>
      <c r="AQ19" t="s">
        <v>150</v>
      </c>
      <c r="AR19">
        <v>4550000</v>
      </c>
      <c r="AS19" t="s">
        <v>151</v>
      </c>
      <c r="AU19">
        <v>2275000</v>
      </c>
      <c r="AZ19" t="s">
        <v>149</v>
      </c>
      <c r="BC19">
        <v>2</v>
      </c>
      <c r="BD19" t="s">
        <v>150</v>
      </c>
      <c r="BE19">
        <v>0</v>
      </c>
    </row>
    <row r="20" spans="2:57">
      <c r="B20" s="102" t="s">
        <v>164</v>
      </c>
      <c r="C20" s="105" t="s">
        <v>205</v>
      </c>
      <c r="D20" s="107">
        <v>47040000</v>
      </c>
      <c r="P20">
        <v>100000000</v>
      </c>
      <c r="Q20">
        <v>0</v>
      </c>
      <c r="R20" t="s">
        <v>152</v>
      </c>
      <c r="AD20">
        <v>0</v>
      </c>
      <c r="AE20">
        <v>0</v>
      </c>
      <c r="AF20" t="s">
        <v>152</v>
      </c>
      <c r="AR20">
        <v>0</v>
      </c>
      <c r="AS20" t="s">
        <v>152</v>
      </c>
      <c r="BE20">
        <v>0</v>
      </c>
    </row>
    <row r="21" spans="2:57">
      <c r="B21" s="102" t="s">
        <v>165</v>
      </c>
      <c r="C21" s="105" t="s">
        <v>197</v>
      </c>
      <c r="D21" s="107">
        <v>5000000</v>
      </c>
      <c r="AS21" t="s">
        <v>153</v>
      </c>
      <c r="BE21">
        <v>2890000</v>
      </c>
    </row>
    <row r="22" spans="2:57">
      <c r="B22" s="102" t="s">
        <v>166</v>
      </c>
      <c r="C22" s="105" t="s">
        <v>195</v>
      </c>
      <c r="D22" s="107">
        <v>586924616</v>
      </c>
      <c r="O22" t="s">
        <v>150</v>
      </c>
      <c r="P22">
        <v>54000000</v>
      </c>
      <c r="Q22">
        <v>54000000</v>
      </c>
      <c r="R22" t="s">
        <v>154</v>
      </c>
      <c r="AC22" t="s">
        <v>150</v>
      </c>
      <c r="AD22">
        <v>54000000</v>
      </c>
      <c r="AE22">
        <v>54000000</v>
      </c>
      <c r="AF22" t="s">
        <v>154</v>
      </c>
      <c r="AQ22" t="s">
        <v>150</v>
      </c>
      <c r="AR22">
        <v>54000000</v>
      </c>
      <c r="AS22" t="s">
        <v>154</v>
      </c>
      <c r="BD22" t="s">
        <v>150</v>
      </c>
      <c r="BE22">
        <v>0</v>
      </c>
    </row>
    <row r="23" spans="2:57">
      <c r="B23" s="102" t="s">
        <v>167</v>
      </c>
      <c r="C23" s="105" t="s">
        <v>196</v>
      </c>
      <c r="D23" s="107">
        <v>6944740</v>
      </c>
    </row>
    <row r="24" spans="2:57">
      <c r="B24" s="102" t="s">
        <v>168</v>
      </c>
      <c r="C24" s="105" t="s">
        <v>211</v>
      </c>
      <c r="D24" s="107">
        <v>69557076</v>
      </c>
    </row>
    <row r="25" spans="2:57">
      <c r="B25" s="102" t="s">
        <v>169</v>
      </c>
      <c r="C25" s="106" t="s">
        <v>218</v>
      </c>
      <c r="D25" s="107">
        <v>26400000</v>
      </c>
    </row>
    <row r="26" spans="2:57">
      <c r="B26" s="102" t="s">
        <v>170</v>
      </c>
      <c r="C26" s="105" t="s">
        <v>209</v>
      </c>
      <c r="D26" s="107">
        <v>60761633</v>
      </c>
    </row>
    <row r="27" spans="2:57">
      <c r="B27" s="102" t="s">
        <v>193</v>
      </c>
      <c r="C27" s="105" t="s">
        <v>208</v>
      </c>
      <c r="D27" s="107">
        <v>0</v>
      </c>
    </row>
    <row r="28" spans="2:57">
      <c r="B28" s="102" t="s">
        <v>171</v>
      </c>
      <c r="C28" s="105" t="s">
        <v>210</v>
      </c>
      <c r="D28" s="107">
        <v>67000000</v>
      </c>
    </row>
    <row r="29" spans="2:57">
      <c r="B29" s="102" t="s">
        <v>172</v>
      </c>
      <c r="C29" s="105" t="s">
        <v>172</v>
      </c>
      <c r="D29" s="107">
        <v>12000000</v>
      </c>
    </row>
    <row r="30" spans="2:57">
      <c r="B30" s="102" t="s">
        <v>216</v>
      </c>
      <c r="C30" s="105" t="s">
        <v>173</v>
      </c>
      <c r="D30" s="107">
        <v>3000000</v>
      </c>
    </row>
    <row r="31" spans="2:57">
      <c r="B31" s="102" t="s">
        <v>174</v>
      </c>
      <c r="C31" s="105" t="s">
        <v>198</v>
      </c>
      <c r="D31" s="107">
        <v>38500000</v>
      </c>
    </row>
    <row r="32" spans="2:57">
      <c r="B32" s="102" t="s">
        <v>175</v>
      </c>
      <c r="C32" s="105" t="s">
        <v>215</v>
      </c>
      <c r="D32" s="107">
        <v>29988000</v>
      </c>
    </row>
    <row r="33" spans="2:4">
      <c r="B33" s="102" t="s">
        <v>176</v>
      </c>
      <c r="C33" s="105" t="s">
        <v>194</v>
      </c>
      <c r="D33" s="107">
        <v>1500000</v>
      </c>
    </row>
    <row r="34" spans="2:4">
      <c r="B34" s="102" t="s">
        <v>177</v>
      </c>
      <c r="C34" s="105" t="s">
        <v>212</v>
      </c>
      <c r="D34" s="107">
        <v>83270597</v>
      </c>
    </row>
    <row r="35" spans="2:4">
      <c r="B35" s="102" t="s">
        <v>178</v>
      </c>
      <c r="C35" s="105" t="s">
        <v>203</v>
      </c>
      <c r="D35" s="107">
        <v>59090084</v>
      </c>
    </row>
    <row r="36" spans="2:4">
      <c r="B36" s="102" t="s">
        <v>179</v>
      </c>
      <c r="C36" s="105" t="s">
        <v>213</v>
      </c>
      <c r="D36" s="107">
        <v>32969020</v>
      </c>
    </row>
    <row r="37" spans="2:4">
      <c r="B37" s="102"/>
      <c r="C37" s="105" t="s">
        <v>199</v>
      </c>
      <c r="D37" s="107">
        <v>33405720</v>
      </c>
    </row>
    <row r="38" spans="2:4">
      <c r="B38" s="102" t="s">
        <v>180</v>
      </c>
      <c r="C38" s="105" t="s">
        <v>206</v>
      </c>
      <c r="D38" s="107">
        <v>19905370</v>
      </c>
    </row>
    <row r="39" spans="2:4">
      <c r="B39" s="102" t="s">
        <v>181</v>
      </c>
      <c r="C39" s="105" t="s">
        <v>201</v>
      </c>
      <c r="D39" s="107">
        <v>7000000</v>
      </c>
    </row>
    <row r="40" spans="2:4">
      <c r="B40" s="102" t="s">
        <v>182</v>
      </c>
      <c r="C40" s="105" t="s">
        <v>200</v>
      </c>
      <c r="D40" s="107">
        <v>28000000</v>
      </c>
    </row>
    <row r="41" spans="2:4">
      <c r="B41" s="102" t="s">
        <v>183</v>
      </c>
      <c r="C41" s="105" t="s">
        <v>183</v>
      </c>
      <c r="D41" s="107">
        <v>30000000</v>
      </c>
    </row>
    <row r="42" spans="2:4">
      <c r="B42" s="102"/>
      <c r="C42" s="105" t="s">
        <v>184</v>
      </c>
      <c r="D42" s="107">
        <v>157786750</v>
      </c>
    </row>
    <row r="43" spans="2:4">
      <c r="B43" s="102"/>
      <c r="C43" s="105" t="s">
        <v>217</v>
      </c>
      <c r="D43" s="107">
        <v>202263000</v>
      </c>
    </row>
    <row r="44" spans="2:4">
      <c r="B44" s="102" t="s">
        <v>219</v>
      </c>
      <c r="C44" s="105" t="s">
        <v>185</v>
      </c>
      <c r="D44" s="96">
        <v>30000000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2</vt:i4>
      </vt:variant>
    </vt:vector>
  </HeadingPairs>
  <TitlesOfParts>
    <vt:vector size="6" baseType="lpstr">
      <vt:lpstr>세입세출총괄표</vt:lpstr>
      <vt:lpstr>세입명세서</vt:lpstr>
      <vt:lpstr>세출명세서</vt:lpstr>
      <vt:lpstr>Sheet3</vt:lpstr>
      <vt:lpstr>세입명세서!Print_Titles</vt:lpstr>
      <vt:lpstr>세출명세서!Print_Titles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위온</dc:creator>
  <cp:lastModifiedBy>위온</cp:lastModifiedBy>
  <cp:lastPrinted>2018-02-07T02:47:55Z</cp:lastPrinted>
  <dcterms:created xsi:type="dcterms:W3CDTF">2017-01-17T06:15:55Z</dcterms:created>
  <dcterms:modified xsi:type="dcterms:W3CDTF">2018-02-07T07:02:03Z</dcterms:modified>
</cp:coreProperties>
</file>